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Datasets\data-5394-to-review-2026-09\AIP\Under-review\"/>
    </mc:Choice>
  </mc:AlternateContent>
  <xr:revisionPtr revIDLastSave="0" documentId="13_ncr:1_{7E712D3D-CF50-4F61-A39B-718B9B740EA9}" xr6:coauthVersionLast="47" xr6:coauthVersionMax="47" xr10:uidLastSave="{00000000-0000-0000-0000-000000000000}"/>
  <bookViews>
    <workbookView xWindow="-120" yWindow="-120" windowWidth="29040" windowHeight="15720" tabRatio="500" xr2:uid="{00000000-000D-0000-FFFF-FFFF00000000}"/>
  </bookViews>
  <sheets>
    <sheet name="About this dataset" sheetId="1" r:id="rId1"/>
    <sheet name="Codebook &amp; Rules" sheetId="2" r:id="rId2"/>
    <sheet name="1. Descriptive Extraction" sheetId="3" r:id="rId3"/>
    <sheet name="2. Domain Appraisal" sheetId="4" r:id="rId4"/>
    <sheet name="3. Framework Appraisal" sheetId="5" r:id="rId5"/>
    <sheet name="4. Model results" sheetId="6" r:id="rId6"/>
    <sheet name="5. Summary Matrix" sheetId="7" r:id="rId7"/>
    <sheet name="6. RoB (QUADAS-2, PROBAST+AI)" sheetId="8" r:id="rId8"/>
    <sheet name="6. RoB key" sheetId="9" r:id="rId9"/>
    <sheet name="PRISMA"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Z73" i="8" l="1"/>
  <c r="AY73" i="8"/>
  <c r="AX73" i="8"/>
  <c r="AO73" i="8"/>
  <c r="AI73" i="8"/>
  <c r="AC73" i="8"/>
  <c r="Y73" i="8"/>
  <c r="BC73" i="8" s="1"/>
  <c r="W73" i="8"/>
  <c r="Q73" i="8"/>
  <c r="M73" i="8"/>
  <c r="I73" i="8"/>
  <c r="X73" i="8" s="1"/>
  <c r="BA73" i="8" s="1"/>
  <c r="BC72" i="8"/>
  <c r="BA72" i="8"/>
  <c r="AZ72" i="8"/>
  <c r="AY72" i="8"/>
  <c r="AX72" i="8"/>
  <c r="AO72" i="8"/>
  <c r="AI72" i="8"/>
  <c r="AC72" i="8"/>
  <c r="Y72" i="8"/>
  <c r="X72" i="8"/>
  <c r="W72" i="8"/>
  <c r="Q72" i="8"/>
  <c r="M72" i="8"/>
  <c r="I72" i="8"/>
  <c r="AZ71" i="8"/>
  <c r="AY71" i="8"/>
  <c r="AX71" i="8"/>
  <c r="AO71" i="8"/>
  <c r="AI71" i="8"/>
  <c r="AC71" i="8"/>
  <c r="Y71" i="8"/>
  <c r="BC71" i="8" s="1"/>
  <c r="W71" i="8"/>
  <c r="Q71" i="8"/>
  <c r="M71" i="8"/>
  <c r="X71" i="8" s="1"/>
  <c r="BA71" i="8" s="1"/>
  <c r="I71" i="8"/>
  <c r="BC70" i="8"/>
  <c r="BA70" i="8"/>
  <c r="AZ70" i="8"/>
  <c r="AY70" i="8"/>
  <c r="AX70" i="8"/>
  <c r="AO70" i="8"/>
  <c r="AI70" i="8"/>
  <c r="AC70" i="8"/>
  <c r="Y70" i="8"/>
  <c r="X70" i="8"/>
  <c r="W70" i="8"/>
  <c r="Q70" i="8"/>
  <c r="M70" i="8"/>
  <c r="I70" i="8"/>
  <c r="AZ69" i="8"/>
  <c r="AY69" i="8"/>
  <c r="AX69" i="8"/>
  <c r="AO69" i="8"/>
  <c r="AI69" i="8"/>
  <c r="AC69" i="8"/>
  <c r="Y69" i="8"/>
  <c r="BC69" i="8" s="1"/>
  <c r="W69" i="8"/>
  <c r="Q69" i="8"/>
  <c r="M69" i="8"/>
  <c r="I69" i="8"/>
  <c r="BC68" i="8"/>
  <c r="AZ68" i="8"/>
  <c r="AY68" i="8"/>
  <c r="AX68" i="8"/>
  <c r="AO68" i="8"/>
  <c r="AI68" i="8"/>
  <c r="AC68" i="8"/>
  <c r="Y68" i="8"/>
  <c r="X68" i="8"/>
  <c r="BA68" i="8" s="1"/>
  <c r="W68" i="8"/>
  <c r="Q68" i="8"/>
  <c r="M68" i="8"/>
  <c r="I68" i="8"/>
  <c r="BC67" i="8"/>
  <c r="AZ67" i="8"/>
  <c r="AY67" i="8"/>
  <c r="AX67" i="8"/>
  <c r="AO67" i="8"/>
  <c r="AI67" i="8"/>
  <c r="AC67" i="8"/>
  <c r="Y67" i="8"/>
  <c r="W67" i="8"/>
  <c r="Q67" i="8"/>
  <c r="M67" i="8"/>
  <c r="I67" i="8"/>
  <c r="AZ66" i="8"/>
  <c r="AY66" i="8"/>
  <c r="AX66" i="8"/>
  <c r="AO66" i="8"/>
  <c r="AI66" i="8"/>
  <c r="AC66" i="8"/>
  <c r="Y66" i="8"/>
  <c r="BC66" i="8" s="1"/>
  <c r="W66" i="8"/>
  <c r="X66" i="8" s="1"/>
  <c r="BA66" i="8" s="1"/>
  <c r="Q66" i="8"/>
  <c r="M66" i="8"/>
  <c r="I66" i="8"/>
  <c r="BC65" i="8"/>
  <c r="BA65" i="8"/>
  <c r="AZ65" i="8"/>
  <c r="AY65" i="8"/>
  <c r="AX65" i="8"/>
  <c r="AO65" i="8"/>
  <c r="AI65" i="8"/>
  <c r="AC65" i="8"/>
  <c r="Y65" i="8"/>
  <c r="X65" i="8"/>
  <c r="W65" i="8"/>
  <c r="Q65" i="8"/>
  <c r="M65" i="8"/>
  <c r="I65" i="8"/>
  <c r="BC64" i="8"/>
  <c r="BA64" i="8"/>
  <c r="AZ64" i="8"/>
  <c r="AY64" i="8"/>
  <c r="AX64" i="8"/>
  <c r="AO64" i="8"/>
  <c r="AI64" i="8"/>
  <c r="AC64" i="8"/>
  <c r="Y64" i="8"/>
  <c r="W64" i="8"/>
  <c r="Q64" i="8"/>
  <c r="M64" i="8"/>
  <c r="I64" i="8"/>
  <c r="X64" i="8" s="1"/>
  <c r="AZ63" i="8"/>
  <c r="AY63" i="8"/>
  <c r="AX63" i="8"/>
  <c r="AO63" i="8"/>
  <c r="AI63" i="8"/>
  <c r="AC63" i="8"/>
  <c r="Y63" i="8"/>
  <c r="BC63" i="8" s="1"/>
  <c r="W63" i="8"/>
  <c r="Q63" i="8"/>
  <c r="M63" i="8"/>
  <c r="I63" i="8"/>
  <c r="X63" i="8" s="1"/>
  <c r="BA63" i="8" s="1"/>
  <c r="BC62" i="8"/>
  <c r="BA62" i="8"/>
  <c r="AZ62" i="8"/>
  <c r="AY62" i="8"/>
  <c r="AX62" i="8"/>
  <c r="AO62" i="8"/>
  <c r="AI62" i="8"/>
  <c r="AC62" i="8"/>
  <c r="Y62" i="8"/>
  <c r="W62" i="8"/>
  <c r="Q62" i="8"/>
  <c r="M62" i="8"/>
  <c r="I62" i="8"/>
  <c r="X62" i="8" s="1"/>
  <c r="BC61" i="8"/>
  <c r="AZ61" i="8"/>
  <c r="AY61" i="8"/>
  <c r="AX61" i="8"/>
  <c r="AO61" i="8"/>
  <c r="AI61" i="8"/>
  <c r="AC61" i="8"/>
  <c r="Y61" i="8"/>
  <c r="W61" i="8"/>
  <c r="Q61" i="8"/>
  <c r="M61" i="8"/>
  <c r="X61" i="8" s="1"/>
  <c r="BA61" i="8" s="1"/>
  <c r="I61" i="8"/>
  <c r="AZ60" i="8"/>
  <c r="AY60" i="8"/>
  <c r="AX60" i="8"/>
  <c r="AO60" i="8"/>
  <c r="AI60" i="8"/>
  <c r="AC60" i="8"/>
  <c r="Y60" i="8"/>
  <c r="BC60" i="8" s="1"/>
  <c r="X60" i="8"/>
  <c r="BA60" i="8" s="1"/>
  <c r="W60" i="8"/>
  <c r="Q60" i="8"/>
  <c r="M60" i="8"/>
  <c r="I60" i="8"/>
  <c r="BC59" i="8"/>
  <c r="AZ59" i="8"/>
  <c r="AY59" i="8"/>
  <c r="AX59" i="8"/>
  <c r="AO59" i="8"/>
  <c r="AI59" i="8"/>
  <c r="AC59" i="8"/>
  <c r="Y59" i="8"/>
  <c r="W59" i="8"/>
  <c r="Q59" i="8"/>
  <c r="M59" i="8"/>
  <c r="X59" i="8" s="1"/>
  <c r="BA59" i="8" s="1"/>
  <c r="I59" i="8"/>
  <c r="BC58" i="8"/>
  <c r="BA58" i="8"/>
  <c r="AZ58" i="8"/>
  <c r="AY58" i="8"/>
  <c r="AX58" i="8"/>
  <c r="AO58" i="8"/>
  <c r="AI58" i="8"/>
  <c r="AC58" i="8"/>
  <c r="Y58" i="8"/>
  <c r="W58" i="8"/>
  <c r="Q58" i="8"/>
  <c r="M58" i="8"/>
  <c r="I58" i="8"/>
  <c r="X58" i="8" s="1"/>
  <c r="AZ57" i="8"/>
  <c r="AY57" i="8"/>
  <c r="AX57" i="8"/>
  <c r="AO57" i="8"/>
  <c r="AI57" i="8"/>
  <c r="AC57" i="8"/>
  <c r="Y57" i="8"/>
  <c r="BC57" i="8" s="1"/>
  <c r="W57" i="8"/>
  <c r="Q57" i="8"/>
  <c r="M57" i="8"/>
  <c r="I57" i="8"/>
  <c r="X57" i="8" s="1"/>
  <c r="BA57" i="8" s="1"/>
  <c r="BC56" i="8"/>
  <c r="BA56" i="8"/>
  <c r="AZ56" i="8"/>
  <c r="AY56" i="8"/>
  <c r="AX56" i="8"/>
  <c r="AO56" i="8"/>
  <c r="AI56" i="8"/>
  <c r="AC56" i="8"/>
  <c r="Y56" i="8"/>
  <c r="W56" i="8"/>
  <c r="Q56" i="8"/>
  <c r="M56" i="8"/>
  <c r="I56" i="8"/>
  <c r="X56" i="8" s="1"/>
  <c r="BC55" i="8"/>
  <c r="AZ55" i="8"/>
  <c r="AY55" i="8"/>
  <c r="AX55" i="8"/>
  <c r="AO55" i="8"/>
  <c r="AI55" i="8"/>
  <c r="AC55" i="8"/>
  <c r="Y55" i="8"/>
  <c r="W55" i="8"/>
  <c r="Q55" i="8"/>
  <c r="M55" i="8"/>
  <c r="X55" i="8" s="1"/>
  <c r="BA55" i="8" s="1"/>
  <c r="I55" i="8"/>
  <c r="BC54" i="8"/>
  <c r="BA54" i="8"/>
  <c r="AZ54" i="8"/>
  <c r="AY54" i="8"/>
  <c r="AX54" i="8"/>
  <c r="AO54" i="8"/>
  <c r="AI54" i="8"/>
  <c r="AC54" i="8"/>
  <c r="Y54" i="8"/>
  <c r="X54" i="8"/>
  <c r="W54" i="8"/>
  <c r="Q54" i="8"/>
  <c r="M54" i="8"/>
  <c r="I54" i="8"/>
  <c r="BC53" i="8"/>
  <c r="AZ53" i="8"/>
  <c r="AX53" i="8"/>
  <c r="AO53" i="8"/>
  <c r="AI53" i="8"/>
  <c r="AC53" i="8"/>
  <c r="AY53" i="8" s="1"/>
  <c r="BA53" i="8" s="1"/>
  <c r="Y53" i="8"/>
  <c r="X53" i="8"/>
  <c r="W53" i="8"/>
  <c r="Q53" i="8"/>
  <c r="M53" i="8"/>
  <c r="I53" i="8"/>
  <c r="BC52" i="8"/>
  <c r="BA52" i="8"/>
  <c r="AZ52" i="8"/>
  <c r="AY52" i="8"/>
  <c r="AX52" i="8"/>
  <c r="AO52" i="8"/>
  <c r="AI52" i="8"/>
  <c r="AC52" i="8"/>
  <c r="Y52" i="8"/>
  <c r="X52" i="8"/>
  <c r="W52" i="8"/>
  <c r="Q52" i="8"/>
  <c r="M52" i="8"/>
  <c r="I52" i="8"/>
  <c r="BC51" i="8"/>
  <c r="BA51" i="8"/>
  <c r="AZ51" i="8"/>
  <c r="AY51" i="8"/>
  <c r="AX51" i="8"/>
  <c r="AO51" i="8"/>
  <c r="AI51" i="8"/>
  <c r="AC51" i="8"/>
  <c r="Y51" i="8"/>
  <c r="X51" i="8"/>
  <c r="W51" i="8"/>
  <c r="Q51" i="8"/>
  <c r="M51" i="8"/>
  <c r="I51" i="8"/>
  <c r="BC50" i="8"/>
  <c r="BA50" i="8"/>
  <c r="AZ50" i="8"/>
  <c r="AY50" i="8"/>
  <c r="AX50" i="8"/>
  <c r="AO50" i="8"/>
  <c r="AI50" i="8"/>
  <c r="AC50" i="8"/>
  <c r="Y50" i="8"/>
  <c r="X50" i="8"/>
  <c r="W50" i="8"/>
  <c r="Q50" i="8"/>
  <c r="M50" i="8"/>
  <c r="I50" i="8"/>
  <c r="BC49" i="8"/>
  <c r="AZ49" i="8"/>
  <c r="AY49" i="8"/>
  <c r="AX49" i="8"/>
  <c r="AO49" i="8"/>
  <c r="AI49" i="8"/>
  <c r="AC49" i="8"/>
  <c r="Y49" i="8"/>
  <c r="W49" i="8"/>
  <c r="Q49" i="8"/>
  <c r="M49" i="8"/>
  <c r="X49" i="8" s="1"/>
  <c r="BA49" i="8" s="1"/>
  <c r="I49" i="8"/>
  <c r="AZ48" i="8"/>
  <c r="BC48" i="8" s="1"/>
  <c r="AX48" i="8"/>
  <c r="AO48" i="8"/>
  <c r="AI48" i="8"/>
  <c r="AC48" i="8"/>
  <c r="AY48" i="8" s="1"/>
  <c r="BA48" i="8" s="1"/>
  <c r="Y48" i="8"/>
  <c r="X48" i="8"/>
  <c r="W48" i="8"/>
  <c r="Q48" i="8"/>
  <c r="M48" i="8"/>
  <c r="I48" i="8"/>
  <c r="BC47" i="8"/>
  <c r="AZ47" i="8"/>
  <c r="AY47" i="8"/>
  <c r="AX47" i="8"/>
  <c r="AO47" i="8"/>
  <c r="AI47" i="8"/>
  <c r="AC47" i="8"/>
  <c r="Y47" i="8"/>
  <c r="W47" i="8"/>
  <c r="Q47" i="8"/>
  <c r="M47" i="8"/>
  <c r="X47" i="8" s="1"/>
  <c r="BA47" i="8" s="1"/>
  <c r="I47" i="8"/>
  <c r="BC46" i="8"/>
  <c r="BA46" i="8"/>
  <c r="AZ46" i="8"/>
  <c r="AY46" i="8"/>
  <c r="AX46" i="8"/>
  <c r="AO46" i="8"/>
  <c r="AI46" i="8"/>
  <c r="AC46" i="8"/>
  <c r="Y46" i="8"/>
  <c r="W46" i="8"/>
  <c r="Q46" i="8"/>
  <c r="M46" i="8"/>
  <c r="I46" i="8"/>
  <c r="X46" i="8" s="1"/>
  <c r="BC45" i="8"/>
  <c r="BA45" i="8"/>
  <c r="AZ45" i="8"/>
  <c r="AY45" i="8"/>
  <c r="AX45" i="8"/>
  <c r="AO45" i="8"/>
  <c r="AI45" i="8"/>
  <c r="AC45" i="8"/>
  <c r="Y45" i="8"/>
  <c r="X45" i="8"/>
  <c r="W45" i="8"/>
  <c r="Q45" i="8"/>
  <c r="M45" i="8"/>
  <c r="I45" i="8"/>
  <c r="BC44" i="8"/>
  <c r="AZ44" i="8"/>
  <c r="AY44" i="8"/>
  <c r="AX44" i="8"/>
  <c r="AO44" i="8"/>
  <c r="AI44" i="8"/>
  <c r="AC44" i="8"/>
  <c r="Y44" i="8"/>
  <c r="W44" i="8"/>
  <c r="Q44" i="8"/>
  <c r="M44" i="8"/>
  <c r="I44" i="8"/>
  <c r="X44" i="8" s="1"/>
  <c r="BA44" i="8" s="1"/>
  <c r="BC43" i="8"/>
  <c r="BA43" i="8"/>
  <c r="AZ43" i="8"/>
  <c r="AY43" i="8"/>
  <c r="AX43" i="8"/>
  <c r="AO43" i="8"/>
  <c r="AI43" i="8"/>
  <c r="AC43" i="8"/>
  <c r="Y43" i="8"/>
  <c r="X43" i="8"/>
  <c r="W43" i="8"/>
  <c r="Q43" i="8"/>
  <c r="M43" i="8"/>
  <c r="I43" i="8"/>
  <c r="AZ42" i="8"/>
  <c r="BC42" i="8" s="1"/>
  <c r="AX42" i="8"/>
  <c r="AO42" i="8"/>
  <c r="AI42" i="8"/>
  <c r="AC42" i="8"/>
  <c r="AY42" i="8" s="1"/>
  <c r="BA42" i="8" s="1"/>
  <c r="Y42" i="8"/>
  <c r="X42" i="8"/>
  <c r="W42" i="8"/>
  <c r="Q42" i="8"/>
  <c r="M42" i="8"/>
  <c r="I42" i="8"/>
  <c r="BC41" i="8"/>
  <c r="BA41" i="8"/>
  <c r="AZ41" i="8"/>
  <c r="AY41" i="8"/>
  <c r="AX41" i="8"/>
  <c r="AO41" i="8"/>
  <c r="AI41" i="8"/>
  <c r="AC41" i="8"/>
  <c r="Y41" i="8"/>
  <c r="X41" i="8"/>
  <c r="W41" i="8"/>
  <c r="Q41" i="8"/>
  <c r="M41" i="8"/>
  <c r="I41" i="8"/>
  <c r="AZ40" i="8"/>
  <c r="AY40" i="8"/>
  <c r="AX40" i="8"/>
  <c r="AO40" i="8"/>
  <c r="AI40" i="8"/>
  <c r="AC40" i="8"/>
  <c r="Y40" i="8"/>
  <c r="BC40" i="8" s="1"/>
  <c r="W40" i="8"/>
  <c r="Q40" i="8"/>
  <c r="M40" i="8"/>
  <c r="I40" i="8"/>
  <c r="AZ39" i="8"/>
  <c r="AY39" i="8"/>
  <c r="AX39" i="8"/>
  <c r="AO39" i="8"/>
  <c r="AI39" i="8"/>
  <c r="AC39" i="8"/>
  <c r="Y39" i="8"/>
  <c r="BC39" i="8" s="1"/>
  <c r="W39" i="8"/>
  <c r="Q39" i="8"/>
  <c r="M39" i="8"/>
  <c r="I39" i="8"/>
  <c r="BC38" i="8"/>
  <c r="BA38" i="8"/>
  <c r="AZ38" i="8"/>
  <c r="AY38" i="8"/>
  <c r="AX38" i="8"/>
  <c r="AO38" i="8"/>
  <c r="AI38" i="8"/>
  <c r="AC38" i="8"/>
  <c r="Y38" i="8"/>
  <c r="X38" i="8"/>
  <c r="W38" i="8"/>
  <c r="Q38" i="8"/>
  <c r="M38" i="8"/>
  <c r="I38" i="8"/>
  <c r="AZ37" i="8"/>
  <c r="BC37" i="8" s="1"/>
  <c r="AX37" i="8"/>
  <c r="AO37" i="8"/>
  <c r="AI37" i="8"/>
  <c r="AC37" i="8"/>
  <c r="Y37" i="8"/>
  <c r="X37" i="8"/>
  <c r="W37" i="8"/>
  <c r="Q37" i="8"/>
  <c r="M37" i="8"/>
  <c r="I37" i="8"/>
  <c r="AZ36" i="8"/>
  <c r="AY36" i="8"/>
  <c r="AX36" i="8"/>
  <c r="AO36" i="8"/>
  <c r="AI36" i="8"/>
  <c r="AC36" i="8"/>
  <c r="Y36" i="8"/>
  <c r="BC36" i="8" s="1"/>
  <c r="X36" i="8"/>
  <c r="BA36" i="8" s="1"/>
  <c r="W36" i="8"/>
  <c r="Q36" i="8"/>
  <c r="M36" i="8"/>
  <c r="I36" i="8"/>
  <c r="BC35" i="8"/>
  <c r="BA35" i="8"/>
  <c r="AZ35" i="8"/>
  <c r="AY35" i="8"/>
  <c r="AX35" i="8"/>
  <c r="AO35" i="8"/>
  <c r="AI35" i="8"/>
  <c r="AC35" i="8"/>
  <c r="Y35" i="8"/>
  <c r="X35" i="8"/>
  <c r="W35" i="8"/>
  <c r="Q35" i="8"/>
  <c r="M35" i="8"/>
  <c r="I35" i="8"/>
  <c r="BC34" i="8"/>
  <c r="AZ34" i="8"/>
  <c r="AX34" i="8"/>
  <c r="AO34" i="8"/>
  <c r="AI34" i="8"/>
  <c r="AC34" i="8"/>
  <c r="Y34" i="8"/>
  <c r="X34" i="8"/>
  <c r="W34" i="8"/>
  <c r="Q34" i="8"/>
  <c r="M34" i="8"/>
  <c r="I34" i="8"/>
  <c r="AZ33" i="8"/>
  <c r="AY33" i="8"/>
  <c r="AX33" i="8"/>
  <c r="AO33" i="8"/>
  <c r="AI33" i="8"/>
  <c r="AC33" i="8"/>
  <c r="Y33" i="8"/>
  <c r="BC33" i="8" s="1"/>
  <c r="W33" i="8"/>
  <c r="Q33" i="8"/>
  <c r="M33" i="8"/>
  <c r="I33" i="8"/>
  <c r="X33" i="8" s="1"/>
  <c r="BA33" i="8" s="1"/>
  <c r="BC32" i="8"/>
  <c r="BA32" i="8"/>
  <c r="AZ32" i="8"/>
  <c r="AY32" i="8"/>
  <c r="AX32" i="8"/>
  <c r="AO32" i="8"/>
  <c r="AI32" i="8"/>
  <c r="AC32" i="8"/>
  <c r="Y32" i="8"/>
  <c r="W32" i="8"/>
  <c r="Q32" i="8"/>
  <c r="M32" i="8"/>
  <c r="I32" i="8"/>
  <c r="X32" i="8" s="1"/>
  <c r="BC31" i="8"/>
  <c r="AZ31" i="8"/>
  <c r="AY31" i="8"/>
  <c r="AX31" i="8"/>
  <c r="AO31" i="8"/>
  <c r="AI31" i="8"/>
  <c r="AC31" i="8"/>
  <c r="Y31" i="8"/>
  <c r="W31" i="8"/>
  <c r="Q31" i="8"/>
  <c r="M31" i="8"/>
  <c r="X31" i="8" s="1"/>
  <c r="BA31" i="8" s="1"/>
  <c r="I31" i="8"/>
  <c r="BC30" i="8"/>
  <c r="AZ30" i="8"/>
  <c r="AY30" i="8"/>
  <c r="AX30" i="8"/>
  <c r="AO30" i="8"/>
  <c r="AI30" i="8"/>
  <c r="AC30" i="8"/>
  <c r="Y30" i="8"/>
  <c r="W30" i="8"/>
  <c r="Q30" i="8"/>
  <c r="M30" i="8"/>
  <c r="X30" i="8" s="1"/>
  <c r="BA30" i="8" s="1"/>
  <c r="I30" i="8"/>
  <c r="BC29" i="8"/>
  <c r="BA29" i="8"/>
  <c r="AZ29" i="8"/>
  <c r="AY29" i="8"/>
  <c r="AX29" i="8"/>
  <c r="AO29" i="8"/>
  <c r="AI29" i="8"/>
  <c r="AC29" i="8"/>
  <c r="Y29" i="8"/>
  <c r="X29" i="8"/>
  <c r="W29" i="8"/>
  <c r="Q29" i="8"/>
  <c r="M29" i="8"/>
  <c r="I29" i="8"/>
  <c r="AZ28" i="8"/>
  <c r="AY28" i="8"/>
  <c r="AX28" i="8"/>
  <c r="AO28" i="8"/>
  <c r="AI28" i="8"/>
  <c r="AC28" i="8"/>
  <c r="Y28" i="8"/>
  <c r="BC28" i="8" s="1"/>
  <c r="W28" i="8"/>
  <c r="Q28" i="8"/>
  <c r="M28" i="8"/>
  <c r="I28" i="8"/>
  <c r="AZ27" i="8"/>
  <c r="AY27" i="8"/>
  <c r="AX27" i="8"/>
  <c r="AO27" i="8"/>
  <c r="AI27" i="8"/>
  <c r="AC27" i="8"/>
  <c r="Y27" i="8"/>
  <c r="BC27" i="8" s="1"/>
  <c r="W27" i="8"/>
  <c r="Q27" i="8"/>
  <c r="M27" i="8"/>
  <c r="I27" i="8"/>
  <c r="X27" i="8" s="1"/>
  <c r="BA27" i="8" s="1"/>
  <c r="BC26" i="8"/>
  <c r="AZ26" i="8"/>
  <c r="AX26" i="8"/>
  <c r="AO26" i="8"/>
  <c r="AI26" i="8"/>
  <c r="AC26" i="8"/>
  <c r="AY26" i="8" s="1"/>
  <c r="BA26" i="8" s="1"/>
  <c r="Y26" i="8"/>
  <c r="X26" i="8"/>
  <c r="W26" i="8"/>
  <c r="Q26" i="8"/>
  <c r="M26" i="8"/>
  <c r="I26" i="8"/>
  <c r="BC25" i="8"/>
  <c r="AZ25" i="8"/>
  <c r="AY25" i="8"/>
  <c r="AX25" i="8"/>
  <c r="AO25" i="8"/>
  <c r="AI25" i="8"/>
  <c r="AC25" i="8"/>
  <c r="Y25" i="8"/>
  <c r="W25" i="8"/>
  <c r="Q25" i="8"/>
  <c r="M25" i="8"/>
  <c r="X25" i="8" s="1"/>
  <c r="BA25" i="8" s="1"/>
  <c r="I25" i="8"/>
  <c r="BC24" i="8"/>
  <c r="BA24" i="8"/>
  <c r="AZ24" i="8"/>
  <c r="AY24" i="8"/>
  <c r="AX24" i="8"/>
  <c r="AO24" i="8"/>
  <c r="AI24" i="8"/>
  <c r="AC24" i="8"/>
  <c r="Y24" i="8"/>
  <c r="X24" i="8"/>
  <c r="W24" i="8"/>
  <c r="Q24" i="8"/>
  <c r="M24" i="8"/>
  <c r="I24" i="8"/>
  <c r="BC23" i="8"/>
  <c r="BA23" i="8"/>
  <c r="AZ23" i="8"/>
  <c r="AY23" i="8"/>
  <c r="AX23" i="8"/>
  <c r="AO23" i="8"/>
  <c r="AI23" i="8"/>
  <c r="AC23" i="8"/>
  <c r="Y23" i="8"/>
  <c r="X23" i="8"/>
  <c r="W23" i="8"/>
  <c r="Q23" i="8"/>
  <c r="M23" i="8"/>
  <c r="I23" i="8"/>
  <c r="BC22" i="8"/>
  <c r="BA22" i="8"/>
  <c r="AZ22" i="8"/>
  <c r="AY22" i="8"/>
  <c r="AX22" i="8"/>
  <c r="AO22" i="8"/>
  <c r="AI22" i="8"/>
  <c r="AC22" i="8"/>
  <c r="Y22" i="8"/>
  <c r="W22" i="8"/>
  <c r="Q22" i="8"/>
  <c r="M22" i="8"/>
  <c r="I22" i="8"/>
  <c r="X22" i="8" s="1"/>
  <c r="AZ21" i="8"/>
  <c r="AY21" i="8"/>
  <c r="AX21" i="8"/>
  <c r="AO21" i="8"/>
  <c r="AI21" i="8"/>
  <c r="AC21" i="8"/>
  <c r="Y21" i="8"/>
  <c r="BC21" i="8" s="1"/>
  <c r="W21" i="8"/>
  <c r="Q21" i="8"/>
  <c r="M21" i="8"/>
  <c r="I21" i="8"/>
  <c r="BC20" i="8"/>
  <c r="BA20" i="8"/>
  <c r="AZ20" i="8"/>
  <c r="AY20" i="8"/>
  <c r="AX20" i="8"/>
  <c r="AO20" i="8"/>
  <c r="AI20" i="8"/>
  <c r="AC20" i="8"/>
  <c r="Y20" i="8"/>
  <c r="W20" i="8"/>
  <c r="Q20" i="8"/>
  <c r="M20" i="8"/>
  <c r="I20" i="8"/>
  <c r="X20" i="8" s="1"/>
  <c r="BC19" i="8"/>
  <c r="AZ19" i="8"/>
  <c r="AY19" i="8"/>
  <c r="AX19" i="8"/>
  <c r="AO19" i="8"/>
  <c r="AI19" i="8"/>
  <c r="AC19" i="8"/>
  <c r="Y19" i="8"/>
  <c r="W19" i="8"/>
  <c r="Q19" i="8"/>
  <c r="M19" i="8"/>
  <c r="X19" i="8" s="1"/>
  <c r="BA19" i="8" s="1"/>
  <c r="I19" i="8"/>
  <c r="BC18" i="8"/>
  <c r="AZ18" i="8"/>
  <c r="AY18" i="8"/>
  <c r="AX18" i="8"/>
  <c r="AO18" i="8"/>
  <c r="AI18" i="8"/>
  <c r="AC18" i="8"/>
  <c r="Y18" i="8"/>
  <c r="W18" i="8"/>
  <c r="Q18" i="8"/>
  <c r="M18" i="8"/>
  <c r="X18" i="8" s="1"/>
  <c r="BA18" i="8" s="1"/>
  <c r="I18" i="8"/>
  <c r="BC17" i="8"/>
  <c r="AZ17" i="8"/>
  <c r="AY17" i="8"/>
  <c r="AX17" i="8"/>
  <c r="AO17" i="8"/>
  <c r="AI17" i="8"/>
  <c r="AC17" i="8"/>
  <c r="Y17" i="8"/>
  <c r="W17" i="8"/>
  <c r="Q17" i="8"/>
  <c r="M17" i="8"/>
  <c r="I17" i="8"/>
  <c r="X17" i="8" s="1"/>
  <c r="BA17" i="8" s="1"/>
  <c r="BC16" i="8"/>
  <c r="BA16" i="8"/>
  <c r="AZ16" i="8"/>
  <c r="AY16" i="8"/>
  <c r="AX16" i="8"/>
  <c r="AO16" i="8"/>
  <c r="AI16" i="8"/>
  <c r="AC16" i="8"/>
  <c r="Y16" i="8"/>
  <c r="X16" i="8"/>
  <c r="W16" i="8"/>
  <c r="Q16" i="8"/>
  <c r="M16" i="8"/>
  <c r="I16" i="8"/>
  <c r="AZ15" i="8"/>
  <c r="AY15" i="8"/>
  <c r="AX15" i="8"/>
  <c r="AO15" i="8"/>
  <c r="AI15" i="8"/>
  <c r="AC15" i="8"/>
  <c r="Y15" i="8"/>
  <c r="BC15" i="8" s="1"/>
  <c r="W15" i="8"/>
  <c r="Q15" i="8"/>
  <c r="M15" i="8"/>
  <c r="I15" i="8"/>
  <c r="X15" i="8" s="1"/>
  <c r="BA15" i="8" s="1"/>
  <c r="BC14" i="8"/>
  <c r="BA14" i="8"/>
  <c r="AZ14" i="8"/>
  <c r="AY14" i="8"/>
  <c r="AX14" i="8"/>
  <c r="AO14" i="8"/>
  <c r="AI14" i="8"/>
  <c r="AC14" i="8"/>
  <c r="Y14" i="8"/>
  <c r="X14" i="8"/>
  <c r="W14" i="8"/>
  <c r="Q14" i="8"/>
  <c r="M14" i="8"/>
  <c r="I14" i="8"/>
  <c r="BC13" i="8"/>
  <c r="BA13" i="8"/>
  <c r="AZ13" i="8"/>
  <c r="AY13" i="8"/>
  <c r="AX13" i="8"/>
  <c r="AO13" i="8"/>
  <c r="AI13" i="8"/>
  <c r="AC13" i="8"/>
  <c r="Y13" i="8"/>
  <c r="X13" i="8"/>
  <c r="W13" i="8"/>
  <c r="Q13" i="8"/>
  <c r="M13" i="8"/>
  <c r="I13" i="8"/>
  <c r="AZ12" i="8"/>
  <c r="AY12" i="8"/>
  <c r="AX12" i="8"/>
  <c r="AO12" i="8"/>
  <c r="AI12" i="8"/>
  <c r="AC12" i="8"/>
  <c r="Y12" i="8"/>
  <c r="BC12" i="8" s="1"/>
  <c r="W12" i="8"/>
  <c r="Q12" i="8"/>
  <c r="M12" i="8"/>
  <c r="X12" i="8" s="1"/>
  <c r="BA12" i="8" s="1"/>
  <c r="I12" i="8"/>
  <c r="BC11" i="8"/>
  <c r="BA11" i="8"/>
  <c r="AZ11" i="8"/>
  <c r="AY11" i="8"/>
  <c r="AX11" i="8"/>
  <c r="AO11" i="8"/>
  <c r="AI11" i="8"/>
  <c r="AC11" i="8"/>
  <c r="Y11" i="8"/>
  <c r="X11" i="8"/>
  <c r="W11" i="8"/>
  <c r="Q11" i="8"/>
  <c r="M11" i="8"/>
  <c r="I11" i="8"/>
  <c r="AZ10" i="8"/>
  <c r="AY10" i="8"/>
  <c r="AX10" i="8"/>
  <c r="AO10" i="8"/>
  <c r="AI10" i="8"/>
  <c r="AC10" i="8"/>
  <c r="Y10" i="8"/>
  <c r="BC10" i="8" s="1"/>
  <c r="W10" i="8"/>
  <c r="Q10" i="8"/>
  <c r="M10" i="8"/>
  <c r="I10" i="8"/>
  <c r="AZ9" i="8"/>
  <c r="BC9" i="8" s="1"/>
  <c r="AX9" i="8"/>
  <c r="AO9" i="8"/>
  <c r="AI9" i="8"/>
  <c r="AY9" i="8" s="1"/>
  <c r="BA9" i="8" s="1"/>
  <c r="AC9" i="8"/>
  <c r="Y9" i="8"/>
  <c r="X9" i="8"/>
  <c r="W9" i="8"/>
  <c r="Q9" i="8"/>
  <c r="M9" i="8"/>
  <c r="I9" i="8"/>
  <c r="BA8" i="8"/>
  <c r="AZ8" i="8"/>
  <c r="BC8" i="8" s="1"/>
  <c r="AX8" i="8"/>
  <c r="AO8" i="8"/>
  <c r="AI8" i="8"/>
  <c r="AC8" i="8"/>
  <c r="AY8" i="8" s="1"/>
  <c r="Y8" i="8"/>
  <c r="X8" i="8"/>
  <c r="W8" i="8"/>
  <c r="Q8" i="8"/>
  <c r="M8" i="8"/>
  <c r="I8" i="8"/>
  <c r="BC7" i="8"/>
  <c r="BA7" i="8"/>
  <c r="AZ7" i="8"/>
  <c r="AY7" i="8"/>
  <c r="AX7" i="8"/>
  <c r="AO7" i="8"/>
  <c r="AI7" i="8"/>
  <c r="AC7" i="8"/>
  <c r="Y7" i="8"/>
  <c r="X7" i="8"/>
  <c r="W7" i="8"/>
  <c r="Q7" i="8"/>
  <c r="M7" i="8"/>
  <c r="I7" i="8"/>
  <c r="BC6" i="8"/>
  <c r="AZ6" i="8"/>
  <c r="AY6" i="8"/>
  <c r="AX6" i="8"/>
  <c r="AO6" i="8"/>
  <c r="AI6" i="8"/>
  <c r="AC6" i="8"/>
  <c r="Y6" i="8"/>
  <c r="W6" i="8"/>
  <c r="Q6" i="8"/>
  <c r="M6" i="8"/>
  <c r="X6" i="8" s="1"/>
  <c r="BA6" i="8" s="1"/>
  <c r="I6" i="8"/>
  <c r="BC5" i="8"/>
  <c r="AZ5" i="8"/>
  <c r="AY5" i="8"/>
  <c r="AX5" i="8"/>
  <c r="AO5" i="8"/>
  <c r="AI5" i="8"/>
  <c r="AC5" i="8"/>
  <c r="Y5" i="8"/>
  <c r="W5" i="8"/>
  <c r="Q5" i="8"/>
  <c r="M5" i="8"/>
  <c r="I5" i="8"/>
  <c r="BC4" i="8"/>
  <c r="AZ4" i="8"/>
  <c r="AY4" i="8"/>
  <c r="AX4" i="8"/>
  <c r="AO4" i="8"/>
  <c r="AI4" i="8"/>
  <c r="AC4" i="8"/>
  <c r="Y4" i="8"/>
  <c r="W4" i="8"/>
  <c r="Q4" i="8"/>
  <c r="M4" i="8"/>
  <c r="I4" i="8"/>
  <c r="BC3" i="8"/>
  <c r="BA3" i="8"/>
  <c r="AZ3" i="8"/>
  <c r="AY3" i="8"/>
  <c r="AX3" i="8"/>
  <c r="AO3" i="8"/>
  <c r="AI3" i="8"/>
  <c r="AC3" i="8"/>
  <c r="Y3" i="8"/>
  <c r="X3" i="8"/>
  <c r="W3" i="8"/>
  <c r="Q3" i="8"/>
  <c r="M3" i="8"/>
  <c r="I3" i="8"/>
  <c r="B73" i="7"/>
  <c r="A73" i="7"/>
  <c r="L72" i="7"/>
  <c r="E72" i="7"/>
  <c r="B72" i="7"/>
  <c r="A72" i="7"/>
  <c r="B71" i="7"/>
  <c r="A71" i="7"/>
  <c r="K71" i="7" s="1"/>
  <c r="F70" i="7"/>
  <c r="E70" i="7"/>
  <c r="D70" i="7"/>
  <c r="C70" i="7"/>
  <c r="B70" i="7"/>
  <c r="A70" i="7"/>
  <c r="B69" i="7"/>
  <c r="A69" i="7"/>
  <c r="K69" i="7" s="1"/>
  <c r="F68" i="7"/>
  <c r="E68" i="7"/>
  <c r="D68" i="7"/>
  <c r="B68" i="7"/>
  <c r="A68" i="7"/>
  <c r="C68" i="7" s="1"/>
  <c r="B67" i="7"/>
  <c r="A67" i="7"/>
  <c r="J67" i="7" s="1"/>
  <c r="F66" i="7"/>
  <c r="D66" i="7"/>
  <c r="C66" i="7"/>
  <c r="B66" i="7"/>
  <c r="A66" i="7"/>
  <c r="E66" i="7" s="1"/>
  <c r="B65" i="7"/>
  <c r="A65" i="7"/>
  <c r="M64" i="7"/>
  <c r="F64" i="7"/>
  <c r="D64" i="7"/>
  <c r="B64" i="7"/>
  <c r="A64" i="7"/>
  <c r="F63" i="7"/>
  <c r="E63" i="7"/>
  <c r="C63" i="7"/>
  <c r="B63" i="7"/>
  <c r="A63" i="7"/>
  <c r="L62" i="7"/>
  <c r="F62" i="7"/>
  <c r="D62" i="7"/>
  <c r="C62" i="7"/>
  <c r="B62" i="7"/>
  <c r="A62" i="7"/>
  <c r="B61" i="7"/>
  <c r="A61" i="7"/>
  <c r="E61" i="7" s="1"/>
  <c r="M60" i="7"/>
  <c r="F60" i="7"/>
  <c r="E60" i="7"/>
  <c r="B60" i="7"/>
  <c r="A60" i="7"/>
  <c r="B59" i="7"/>
  <c r="A59" i="7"/>
  <c r="F59" i="7" s="1"/>
  <c r="L58" i="7"/>
  <c r="F58" i="7"/>
  <c r="E58" i="7"/>
  <c r="D58" i="7"/>
  <c r="C58" i="7"/>
  <c r="B58" i="7"/>
  <c r="A58" i="7"/>
  <c r="M58" i="7" s="1"/>
  <c r="E57" i="7"/>
  <c r="C57" i="7"/>
  <c r="B57" i="7"/>
  <c r="A57" i="7"/>
  <c r="F56" i="7"/>
  <c r="E56" i="7"/>
  <c r="D56" i="7"/>
  <c r="B56" i="7"/>
  <c r="A56" i="7"/>
  <c r="C56" i="7" s="1"/>
  <c r="E55" i="7"/>
  <c r="B55" i="7"/>
  <c r="A55" i="7"/>
  <c r="F54" i="7"/>
  <c r="D54" i="7"/>
  <c r="C54" i="7"/>
  <c r="B54" i="7"/>
  <c r="A54" i="7"/>
  <c r="E54" i="7" s="1"/>
  <c r="M53" i="7"/>
  <c r="E53" i="7"/>
  <c r="B53" i="7"/>
  <c r="A53" i="7"/>
  <c r="F52" i="7"/>
  <c r="D52" i="7"/>
  <c r="B52" i="7"/>
  <c r="A52" i="7"/>
  <c r="F51" i="7"/>
  <c r="E51" i="7"/>
  <c r="C51" i="7"/>
  <c r="B51" i="7"/>
  <c r="A51" i="7"/>
  <c r="F50" i="7"/>
  <c r="D50" i="7"/>
  <c r="C50" i="7"/>
  <c r="B50" i="7"/>
  <c r="A50" i="7"/>
  <c r="E49" i="7"/>
  <c r="D49" i="7"/>
  <c r="B49" i="7"/>
  <c r="A49" i="7"/>
  <c r="B48" i="7"/>
  <c r="A48" i="7"/>
  <c r="H48" i="7" s="1"/>
  <c r="B47" i="7"/>
  <c r="A47" i="7"/>
  <c r="K47" i="7" s="1"/>
  <c r="F46" i="7"/>
  <c r="E46" i="7"/>
  <c r="D46" i="7"/>
  <c r="C46" i="7"/>
  <c r="B46" i="7"/>
  <c r="A46" i="7"/>
  <c r="M45" i="7"/>
  <c r="E45" i="7"/>
  <c r="D45" i="7"/>
  <c r="C45" i="7"/>
  <c r="B45" i="7"/>
  <c r="A45" i="7"/>
  <c r="F44" i="7"/>
  <c r="E44" i="7"/>
  <c r="D44" i="7"/>
  <c r="B44" i="7"/>
  <c r="A44" i="7"/>
  <c r="C44" i="7" s="1"/>
  <c r="B43" i="7"/>
  <c r="A43" i="7"/>
  <c r="F42" i="7"/>
  <c r="D42" i="7"/>
  <c r="C42" i="7"/>
  <c r="B42" i="7"/>
  <c r="A42" i="7"/>
  <c r="E42" i="7" s="1"/>
  <c r="B41" i="7"/>
  <c r="A41" i="7"/>
  <c r="F40" i="7"/>
  <c r="D40" i="7"/>
  <c r="B40" i="7"/>
  <c r="A40" i="7"/>
  <c r="F39" i="7"/>
  <c r="E39" i="7"/>
  <c r="C39" i="7"/>
  <c r="B39" i="7"/>
  <c r="A39" i="7"/>
  <c r="L38" i="7"/>
  <c r="F38" i="7"/>
  <c r="D38" i="7"/>
  <c r="C38" i="7"/>
  <c r="B38" i="7"/>
  <c r="A38" i="7"/>
  <c r="E37" i="7"/>
  <c r="B37" i="7"/>
  <c r="A37" i="7"/>
  <c r="B36" i="7"/>
  <c r="A36" i="7"/>
  <c r="M35" i="7"/>
  <c r="F35" i="7"/>
  <c r="B35" i="7"/>
  <c r="A35" i="7"/>
  <c r="F34" i="7"/>
  <c r="E34" i="7"/>
  <c r="D34" i="7"/>
  <c r="C34" i="7"/>
  <c r="B34" i="7"/>
  <c r="A34" i="7"/>
  <c r="B33" i="7"/>
  <c r="A33" i="7"/>
  <c r="F32" i="7"/>
  <c r="E32" i="7"/>
  <c r="D32" i="7"/>
  <c r="B32" i="7"/>
  <c r="A32" i="7"/>
  <c r="C32" i="7" s="1"/>
  <c r="F31" i="7"/>
  <c r="E31" i="7"/>
  <c r="B31" i="7"/>
  <c r="A31" i="7"/>
  <c r="F30" i="7"/>
  <c r="D30" i="7"/>
  <c r="C30" i="7"/>
  <c r="B30" i="7"/>
  <c r="A30" i="7"/>
  <c r="E30" i="7" s="1"/>
  <c r="C29" i="7"/>
  <c r="B29" i="7"/>
  <c r="A29" i="7"/>
  <c r="M28" i="7"/>
  <c r="B28" i="7"/>
  <c r="A28" i="7"/>
  <c r="F27" i="7"/>
  <c r="E27" i="7"/>
  <c r="C27" i="7"/>
  <c r="B27" i="7"/>
  <c r="A27" i="7"/>
  <c r="F26" i="7"/>
  <c r="D26" i="7"/>
  <c r="C26" i="7"/>
  <c r="B26" i="7"/>
  <c r="A26" i="7"/>
  <c r="B25" i="7"/>
  <c r="A25" i="7"/>
  <c r="D25" i="7" s="1"/>
  <c r="M24" i="7"/>
  <c r="E24" i="7"/>
  <c r="B24" i="7"/>
  <c r="A24" i="7"/>
  <c r="F23" i="7"/>
  <c r="C23" i="7"/>
  <c r="B23" i="7"/>
  <c r="A23" i="7"/>
  <c r="F22" i="7"/>
  <c r="E22" i="7"/>
  <c r="D22" i="7"/>
  <c r="C22" i="7"/>
  <c r="B22" i="7"/>
  <c r="A22" i="7"/>
  <c r="M22" i="7" s="1"/>
  <c r="C21" i="7"/>
  <c r="B21" i="7"/>
  <c r="A21" i="7"/>
  <c r="F20" i="7"/>
  <c r="E20" i="7"/>
  <c r="D20" i="7"/>
  <c r="B20" i="7"/>
  <c r="A20" i="7"/>
  <c r="C20" i="7" s="1"/>
  <c r="B19" i="7"/>
  <c r="A19" i="7"/>
  <c r="E19" i="7" s="1"/>
  <c r="F18" i="7"/>
  <c r="D18" i="7"/>
  <c r="C18" i="7"/>
  <c r="B18" i="7"/>
  <c r="A18" i="7"/>
  <c r="E18" i="7" s="1"/>
  <c r="M17" i="7"/>
  <c r="L17" i="7"/>
  <c r="B17" i="7"/>
  <c r="A17" i="7"/>
  <c r="F16" i="7"/>
  <c r="D16" i="7"/>
  <c r="B16" i="7"/>
  <c r="A16" i="7"/>
  <c r="I15" i="7"/>
  <c r="F15" i="7"/>
  <c r="E15" i="7"/>
  <c r="C15" i="7"/>
  <c r="B15" i="7"/>
  <c r="A15" i="7"/>
  <c r="L14" i="7"/>
  <c r="F14" i="7"/>
  <c r="D14" i="7"/>
  <c r="C14" i="7"/>
  <c r="B14" i="7"/>
  <c r="A14" i="7"/>
  <c r="I14" i="7" s="1"/>
  <c r="B13" i="7"/>
  <c r="A13" i="7"/>
  <c r="I13" i="7" s="1"/>
  <c r="M12" i="7"/>
  <c r="L12" i="7"/>
  <c r="F12" i="7"/>
  <c r="E12" i="7"/>
  <c r="B12" i="7"/>
  <c r="A12" i="7"/>
  <c r="B11" i="7"/>
  <c r="A11" i="7"/>
  <c r="F11" i="7" s="1"/>
  <c r="L10" i="7"/>
  <c r="H10" i="7"/>
  <c r="F10" i="7"/>
  <c r="E10" i="7"/>
  <c r="D10" i="7"/>
  <c r="C10" i="7"/>
  <c r="B10" i="7"/>
  <c r="A10" i="7"/>
  <c r="E9" i="7"/>
  <c r="C9" i="7"/>
  <c r="B9" i="7"/>
  <c r="A9" i="7"/>
  <c r="F8" i="7"/>
  <c r="E8" i="7"/>
  <c r="D8" i="7"/>
  <c r="B8" i="7"/>
  <c r="A8" i="7"/>
  <c r="C8" i="7" s="1"/>
  <c r="F7" i="7"/>
  <c r="E7" i="7"/>
  <c r="C7" i="7"/>
  <c r="B7" i="7"/>
  <c r="A7" i="7"/>
  <c r="F6" i="7"/>
  <c r="D6" i="7"/>
  <c r="C6" i="7"/>
  <c r="B6" i="7"/>
  <c r="A6" i="7"/>
  <c r="E6" i="7" s="1"/>
  <c r="M5" i="7"/>
  <c r="L5" i="7"/>
  <c r="I5" i="7"/>
  <c r="E5" i="7"/>
  <c r="B5" i="7"/>
  <c r="A5" i="7"/>
  <c r="B4" i="7"/>
  <c r="A4" i="7"/>
  <c r="H4" i="7" s="1"/>
  <c r="L3" i="7"/>
  <c r="F3" i="7"/>
  <c r="E3" i="7"/>
  <c r="C3" i="7"/>
  <c r="B3" i="7"/>
  <c r="A3" i="7"/>
  <c r="M73" i="5"/>
  <c r="B73" i="5"/>
  <c r="A73" i="5"/>
  <c r="M72" i="5"/>
  <c r="B72" i="5"/>
  <c r="A72" i="5"/>
  <c r="M71" i="5"/>
  <c r="B71" i="5"/>
  <c r="A71" i="5"/>
  <c r="M70" i="5"/>
  <c r="B70" i="5"/>
  <c r="A70" i="5"/>
  <c r="M69" i="5"/>
  <c r="B69" i="5"/>
  <c r="A69" i="5"/>
  <c r="M68" i="5"/>
  <c r="B68" i="5"/>
  <c r="A68" i="5"/>
  <c r="M67" i="5"/>
  <c r="B67" i="5"/>
  <c r="A67" i="5"/>
  <c r="M66" i="5"/>
  <c r="B66" i="5"/>
  <c r="A66" i="5"/>
  <c r="M65" i="5"/>
  <c r="B65" i="5"/>
  <c r="A65" i="5"/>
  <c r="M64" i="5"/>
  <c r="B64" i="5"/>
  <c r="A64" i="5"/>
  <c r="M63" i="5"/>
  <c r="B63" i="5"/>
  <c r="A63" i="5"/>
  <c r="M62" i="5"/>
  <c r="B62" i="5"/>
  <c r="A62" i="5"/>
  <c r="M61" i="5"/>
  <c r="B61" i="5"/>
  <c r="A61" i="5"/>
  <c r="M60" i="5"/>
  <c r="B60" i="5"/>
  <c r="A60" i="5"/>
  <c r="M59" i="5"/>
  <c r="B59" i="5"/>
  <c r="A59" i="5"/>
  <c r="M58" i="5"/>
  <c r="B58" i="5"/>
  <c r="A58" i="5"/>
  <c r="M57" i="5"/>
  <c r="B57" i="5"/>
  <c r="A57" i="5"/>
  <c r="M56" i="5"/>
  <c r="B56" i="5"/>
  <c r="A56" i="5"/>
  <c r="M55" i="5"/>
  <c r="B55" i="5"/>
  <c r="A55" i="5"/>
  <c r="M54" i="5"/>
  <c r="B54" i="5"/>
  <c r="A54" i="5"/>
  <c r="M53" i="5"/>
  <c r="B53" i="5"/>
  <c r="A53" i="5"/>
  <c r="M52" i="5"/>
  <c r="B52" i="5"/>
  <c r="A52" i="5"/>
  <c r="M51" i="5"/>
  <c r="B51" i="5"/>
  <c r="A51" i="5"/>
  <c r="M50" i="5"/>
  <c r="B50" i="5"/>
  <c r="A50" i="5"/>
  <c r="M49" i="5"/>
  <c r="B49" i="5"/>
  <c r="A49" i="5"/>
  <c r="M48" i="5"/>
  <c r="B48" i="5"/>
  <c r="A48" i="5"/>
  <c r="M47" i="5"/>
  <c r="B47" i="5"/>
  <c r="A47" i="5"/>
  <c r="M46" i="5"/>
  <c r="B46" i="5"/>
  <c r="A46" i="5"/>
  <c r="M45" i="5"/>
  <c r="B45" i="5"/>
  <c r="A45" i="5"/>
  <c r="M44" i="5"/>
  <c r="B44" i="5"/>
  <c r="A44" i="5"/>
  <c r="M43" i="5"/>
  <c r="B43" i="5"/>
  <c r="A43" i="5"/>
  <c r="M42" i="5"/>
  <c r="B42" i="5"/>
  <c r="A42" i="5"/>
  <c r="M41" i="5"/>
  <c r="B41" i="5"/>
  <c r="A41" i="5"/>
  <c r="M40" i="5"/>
  <c r="B40" i="5"/>
  <c r="A40" i="5"/>
  <c r="M39" i="5"/>
  <c r="B39" i="5"/>
  <c r="A39" i="5"/>
  <c r="M38" i="5"/>
  <c r="B38" i="5"/>
  <c r="A38" i="5"/>
  <c r="M37" i="5"/>
  <c r="B37" i="5"/>
  <c r="A37" i="5"/>
  <c r="M36" i="5"/>
  <c r="B36" i="5"/>
  <c r="A36" i="5"/>
  <c r="M35" i="5"/>
  <c r="B35" i="5"/>
  <c r="A35" i="5"/>
  <c r="M34" i="5"/>
  <c r="B34" i="5"/>
  <c r="A34" i="5"/>
  <c r="M33" i="5"/>
  <c r="B33" i="5"/>
  <c r="A33" i="5"/>
  <c r="M32" i="5"/>
  <c r="B32" i="5"/>
  <c r="A32" i="5"/>
  <c r="M31" i="5"/>
  <c r="B31" i="5"/>
  <c r="A31" i="5"/>
  <c r="M30" i="5"/>
  <c r="B30" i="5"/>
  <c r="A30" i="5"/>
  <c r="M29" i="5"/>
  <c r="B29" i="5"/>
  <c r="A29" i="5"/>
  <c r="M28" i="5"/>
  <c r="B28" i="5"/>
  <c r="A28" i="5"/>
  <c r="M27" i="5"/>
  <c r="B27" i="5"/>
  <c r="A27" i="5"/>
  <c r="M26" i="5"/>
  <c r="B26" i="5"/>
  <c r="A26" i="5"/>
  <c r="M25" i="5"/>
  <c r="B25" i="5"/>
  <c r="A25" i="5"/>
  <c r="M24" i="5"/>
  <c r="B24" i="5"/>
  <c r="A24" i="5"/>
  <c r="M23" i="5"/>
  <c r="B23" i="5"/>
  <c r="A23" i="5"/>
  <c r="M22" i="5"/>
  <c r="B22" i="5"/>
  <c r="A22" i="5"/>
  <c r="M21" i="5"/>
  <c r="B21" i="5"/>
  <c r="A21" i="5"/>
  <c r="M20" i="5"/>
  <c r="B20" i="5"/>
  <c r="A20" i="5"/>
  <c r="M19" i="5"/>
  <c r="B19" i="5"/>
  <c r="A19" i="5"/>
  <c r="M18" i="5"/>
  <c r="B18" i="5"/>
  <c r="A18" i="5"/>
  <c r="M17" i="5"/>
  <c r="B17" i="5"/>
  <c r="A17" i="5"/>
  <c r="M16" i="5"/>
  <c r="B16" i="5"/>
  <c r="A16" i="5"/>
  <c r="M15" i="5"/>
  <c r="B15" i="5"/>
  <c r="A15" i="5"/>
  <c r="M14" i="5"/>
  <c r="B14" i="5"/>
  <c r="A14" i="5"/>
  <c r="M13" i="5"/>
  <c r="B13" i="5"/>
  <c r="A13" i="5"/>
  <c r="M12" i="5"/>
  <c r="B12" i="5"/>
  <c r="A12" i="5"/>
  <c r="M11" i="5"/>
  <c r="B11" i="5"/>
  <c r="A11" i="5"/>
  <c r="M10" i="5"/>
  <c r="B10" i="5"/>
  <c r="A10" i="5"/>
  <c r="M9" i="5"/>
  <c r="B9" i="5"/>
  <c r="A9" i="5"/>
  <c r="M8" i="5"/>
  <c r="B8" i="5"/>
  <c r="A8" i="5"/>
  <c r="M7" i="5"/>
  <c r="B7" i="5"/>
  <c r="A7" i="5"/>
  <c r="M6" i="5"/>
  <c r="B6" i="5"/>
  <c r="A6" i="5"/>
  <c r="M5" i="5"/>
  <c r="B5" i="5"/>
  <c r="A5" i="5"/>
  <c r="L56" i="7" s="1"/>
  <c r="M4" i="5"/>
  <c r="B4" i="5"/>
  <c r="A4" i="5"/>
  <c r="L44" i="7" s="1"/>
  <c r="M3" i="5"/>
  <c r="B3" i="5"/>
  <c r="A3" i="5"/>
  <c r="AO73" i="4"/>
  <c r="AG73" i="4"/>
  <c r="Y73" i="4"/>
  <c r="Q73" i="4"/>
  <c r="H73" i="4"/>
  <c r="AS73" i="4" s="1"/>
  <c r="B73" i="4"/>
  <c r="A73" i="4"/>
  <c r="AO72" i="4"/>
  <c r="AG72" i="4"/>
  <c r="Y72" i="4"/>
  <c r="Q72" i="4"/>
  <c r="H72" i="4"/>
  <c r="B72" i="4"/>
  <c r="A72" i="4"/>
  <c r="AO71" i="4"/>
  <c r="AS71" i="4" s="1"/>
  <c r="AG71" i="4"/>
  <c r="Y71" i="4"/>
  <c r="Q71" i="4"/>
  <c r="H71" i="4"/>
  <c r="B71" i="4"/>
  <c r="A71" i="4"/>
  <c r="AO70" i="4"/>
  <c r="AG70" i="4"/>
  <c r="Y70" i="4"/>
  <c r="Q70" i="4"/>
  <c r="H70" i="4"/>
  <c r="AS70" i="4" s="1"/>
  <c r="B70" i="4"/>
  <c r="A70" i="4"/>
  <c r="AO69" i="4"/>
  <c r="AG69" i="4"/>
  <c r="Y69" i="4"/>
  <c r="Q69" i="4"/>
  <c r="H69" i="4"/>
  <c r="B69" i="4"/>
  <c r="A69" i="4"/>
  <c r="AO68" i="4"/>
  <c r="AS68" i="4" s="1"/>
  <c r="AG68" i="4"/>
  <c r="Y68" i="4"/>
  <c r="Q68" i="4"/>
  <c r="H68" i="4"/>
  <c r="B68" i="4"/>
  <c r="A68" i="4"/>
  <c r="AO67" i="4"/>
  <c r="AG67" i="4"/>
  <c r="Y67" i="4"/>
  <c r="Q67" i="4"/>
  <c r="H67" i="4"/>
  <c r="AS67" i="4" s="1"/>
  <c r="B67" i="4"/>
  <c r="A67" i="4"/>
  <c r="AO66" i="4"/>
  <c r="AG66" i="4"/>
  <c r="Y66" i="4"/>
  <c r="Q66" i="4"/>
  <c r="H66" i="4"/>
  <c r="B66" i="4"/>
  <c r="A66" i="4"/>
  <c r="AO65" i="4"/>
  <c r="AS65" i="4" s="1"/>
  <c r="AG65" i="4"/>
  <c r="Y65" i="4"/>
  <c r="Q65" i="4"/>
  <c r="H65" i="4"/>
  <c r="B65" i="4"/>
  <c r="A65" i="4"/>
  <c r="AO64" i="4"/>
  <c r="AG64" i="4"/>
  <c r="Y64" i="4"/>
  <c r="Q64" i="4"/>
  <c r="H64" i="4"/>
  <c r="AS64" i="4" s="1"/>
  <c r="B64" i="4"/>
  <c r="A64" i="4"/>
  <c r="AO63" i="4"/>
  <c r="AG63" i="4"/>
  <c r="Y63" i="4"/>
  <c r="Q63" i="4"/>
  <c r="H63" i="4"/>
  <c r="B63" i="4"/>
  <c r="A63" i="4"/>
  <c r="AO62" i="4"/>
  <c r="AS62" i="4" s="1"/>
  <c r="AG62" i="4"/>
  <c r="Y62" i="4"/>
  <c r="Q62" i="4"/>
  <c r="H62" i="4"/>
  <c r="B62" i="4"/>
  <c r="A62" i="4"/>
  <c r="AS61" i="4"/>
  <c r="AO61" i="4"/>
  <c r="AG61" i="4"/>
  <c r="Y61" i="4"/>
  <c r="Q61" i="4"/>
  <c r="H61" i="4"/>
  <c r="B61" i="4"/>
  <c r="A61" i="4"/>
  <c r="AO60" i="4"/>
  <c r="AG60" i="4"/>
  <c r="Y60" i="4"/>
  <c r="Q60" i="4"/>
  <c r="H60" i="4"/>
  <c r="AS60" i="4" s="1"/>
  <c r="B60" i="4"/>
  <c r="A60" i="4"/>
  <c r="AS59" i="4"/>
  <c r="AO59" i="4"/>
  <c r="AG59" i="4"/>
  <c r="Y59" i="4"/>
  <c r="Q59" i="4"/>
  <c r="H59" i="4"/>
  <c r="B59" i="4"/>
  <c r="A59" i="4"/>
  <c r="AO58" i="4"/>
  <c r="AS58" i="4" s="1"/>
  <c r="AG58" i="4"/>
  <c r="Y58" i="4"/>
  <c r="Q58" i="4"/>
  <c r="H58" i="4"/>
  <c r="B58" i="4"/>
  <c r="A58" i="4"/>
  <c r="AO57" i="4"/>
  <c r="AG57" i="4"/>
  <c r="Y57" i="4"/>
  <c r="Q57" i="4"/>
  <c r="H57" i="4"/>
  <c r="AS57" i="4" s="1"/>
  <c r="B57" i="4"/>
  <c r="A57" i="4"/>
  <c r="AO56" i="4"/>
  <c r="AS56" i="4" s="1"/>
  <c r="AG56" i="4"/>
  <c r="Y56" i="4"/>
  <c r="Q56" i="4"/>
  <c r="H56" i="4"/>
  <c r="B56" i="4"/>
  <c r="A56" i="4"/>
  <c r="AO55" i="4"/>
  <c r="AS55" i="4" s="1"/>
  <c r="AG55" i="4"/>
  <c r="Y55" i="4"/>
  <c r="Q55" i="4"/>
  <c r="H55" i="4"/>
  <c r="B55" i="4"/>
  <c r="A55" i="4"/>
  <c r="AO54" i="4"/>
  <c r="AG54" i="4"/>
  <c r="Y54" i="4"/>
  <c r="Q54" i="4"/>
  <c r="H54" i="4"/>
  <c r="AS54" i="4" s="1"/>
  <c r="B54" i="4"/>
  <c r="A54" i="4"/>
  <c r="AS53" i="4"/>
  <c r="AO53" i="4"/>
  <c r="AG53" i="4"/>
  <c r="Y53" i="4"/>
  <c r="Q53" i="4"/>
  <c r="H53" i="4"/>
  <c r="B53" i="4"/>
  <c r="A53" i="4"/>
  <c r="AO52" i="4"/>
  <c r="AG52" i="4"/>
  <c r="Y52" i="4"/>
  <c r="AS52" i="4" s="1"/>
  <c r="Q52" i="4"/>
  <c r="H52" i="4"/>
  <c r="B52" i="4"/>
  <c r="A52" i="4"/>
  <c r="AO51" i="4"/>
  <c r="AG51" i="4"/>
  <c r="Y51" i="4"/>
  <c r="Q51" i="4"/>
  <c r="H51" i="4"/>
  <c r="B51" i="4"/>
  <c r="A51" i="4"/>
  <c r="AS50" i="4"/>
  <c r="AO50" i="4"/>
  <c r="AG50" i="4"/>
  <c r="Y50" i="4"/>
  <c r="Q50" i="4"/>
  <c r="H50" i="4"/>
  <c r="B50" i="4"/>
  <c r="A50" i="4"/>
  <c r="AO49" i="4"/>
  <c r="AG49" i="4"/>
  <c r="Y49" i="4"/>
  <c r="Q49" i="4"/>
  <c r="AS49" i="4" s="1"/>
  <c r="H49" i="4"/>
  <c r="B49" i="4"/>
  <c r="A49" i="4"/>
  <c r="AO48" i="4"/>
  <c r="AG48" i="4"/>
  <c r="Y48" i="4"/>
  <c r="Q48" i="4"/>
  <c r="H48" i="4"/>
  <c r="AS48" i="4" s="1"/>
  <c r="B48" i="4"/>
  <c r="A48" i="4"/>
  <c r="AO47" i="4"/>
  <c r="AS47" i="4" s="1"/>
  <c r="AG47" i="4"/>
  <c r="Y47" i="4"/>
  <c r="Q47" i="4"/>
  <c r="H47" i="4"/>
  <c r="B47" i="4"/>
  <c r="A47" i="4"/>
  <c r="AO46" i="4"/>
  <c r="AG46" i="4"/>
  <c r="Y46" i="4"/>
  <c r="Q46" i="4"/>
  <c r="H46" i="4"/>
  <c r="AS46" i="4" s="1"/>
  <c r="B46" i="4"/>
  <c r="A46" i="4"/>
  <c r="AO45" i="4"/>
  <c r="AG45" i="4"/>
  <c r="Y45" i="4"/>
  <c r="Q45" i="4"/>
  <c r="H45" i="4"/>
  <c r="AS45" i="4" s="1"/>
  <c r="B45" i="4"/>
  <c r="A45" i="4"/>
  <c r="AO44" i="4"/>
  <c r="AS44" i="4" s="1"/>
  <c r="AG44" i="4"/>
  <c r="Y44" i="4"/>
  <c r="Q44" i="4"/>
  <c r="H44" i="4"/>
  <c r="B44" i="4"/>
  <c r="A44" i="4"/>
  <c r="AO43" i="4"/>
  <c r="AG43" i="4"/>
  <c r="Y43" i="4"/>
  <c r="Q43" i="4"/>
  <c r="H43" i="4"/>
  <c r="AS43" i="4" s="1"/>
  <c r="B43" i="4"/>
  <c r="A43" i="4"/>
  <c r="AO42" i="4"/>
  <c r="AG42" i="4"/>
  <c r="Y42" i="4"/>
  <c r="Q42" i="4"/>
  <c r="H42" i="4"/>
  <c r="AS42" i="4" s="1"/>
  <c r="B42" i="4"/>
  <c r="A42" i="4"/>
  <c r="AO41" i="4"/>
  <c r="AS41" i="4" s="1"/>
  <c r="AG41" i="4"/>
  <c r="Y41" i="4"/>
  <c r="Q41" i="4"/>
  <c r="H41" i="4"/>
  <c r="B41" i="4"/>
  <c r="A41" i="4"/>
  <c r="AO40" i="4"/>
  <c r="AG40" i="4"/>
  <c r="Y40" i="4"/>
  <c r="Q40" i="4"/>
  <c r="H40" i="4"/>
  <c r="AS40" i="4" s="1"/>
  <c r="B40" i="4"/>
  <c r="A40" i="4"/>
  <c r="AO39" i="4"/>
  <c r="AG39" i="4"/>
  <c r="Y39" i="4"/>
  <c r="Q39" i="4"/>
  <c r="H39" i="4"/>
  <c r="AS39" i="4" s="1"/>
  <c r="B39" i="4"/>
  <c r="A39" i="4"/>
  <c r="AS38" i="4"/>
  <c r="AO38" i="4"/>
  <c r="AG38" i="4"/>
  <c r="Y38" i="4"/>
  <c r="Q38" i="4"/>
  <c r="H38" i="4"/>
  <c r="B38" i="4"/>
  <c r="A38" i="4"/>
  <c r="AO37" i="4"/>
  <c r="AG37" i="4"/>
  <c r="Y37" i="4"/>
  <c r="Q37" i="4"/>
  <c r="H37" i="4"/>
  <c r="AS37" i="4" s="1"/>
  <c r="B37" i="4"/>
  <c r="A37" i="4"/>
  <c r="AO36" i="4"/>
  <c r="AG36" i="4"/>
  <c r="Y36" i="4"/>
  <c r="Q36" i="4"/>
  <c r="H36" i="4"/>
  <c r="B36" i="4"/>
  <c r="A36" i="4"/>
  <c r="AO35" i="4"/>
  <c r="AS35" i="4" s="1"/>
  <c r="AG35" i="4"/>
  <c r="Y35" i="4"/>
  <c r="Q35" i="4"/>
  <c r="H35" i="4"/>
  <c r="B35" i="4"/>
  <c r="A35" i="4"/>
  <c r="AO34" i="4"/>
  <c r="AG34" i="4"/>
  <c r="Y34" i="4"/>
  <c r="Q34" i="4"/>
  <c r="H34" i="4"/>
  <c r="AS34" i="4" s="1"/>
  <c r="B34" i="4"/>
  <c r="A34" i="4"/>
  <c r="AO33" i="4"/>
  <c r="AG33" i="4"/>
  <c r="Y33" i="4"/>
  <c r="Q33" i="4"/>
  <c r="H33" i="4"/>
  <c r="B33" i="4"/>
  <c r="A33" i="4"/>
  <c r="AO32" i="4"/>
  <c r="AS32" i="4" s="1"/>
  <c r="AG32" i="4"/>
  <c r="Y32" i="4"/>
  <c r="Q32" i="4"/>
  <c r="H32" i="4"/>
  <c r="B32" i="4"/>
  <c r="A32" i="4"/>
  <c r="AO31" i="4"/>
  <c r="AG31" i="4"/>
  <c r="Y31" i="4"/>
  <c r="Q31" i="4"/>
  <c r="H31" i="4"/>
  <c r="AS31" i="4" s="1"/>
  <c r="B31" i="4"/>
  <c r="A31" i="4"/>
  <c r="AO30" i="4"/>
  <c r="AG30" i="4"/>
  <c r="Y30" i="4"/>
  <c r="Q30" i="4"/>
  <c r="H30" i="4"/>
  <c r="B30" i="4"/>
  <c r="A30" i="4"/>
  <c r="AO29" i="4"/>
  <c r="AS29" i="4" s="1"/>
  <c r="AG29" i="4"/>
  <c r="Y29" i="4"/>
  <c r="Q29" i="4"/>
  <c r="H29" i="4"/>
  <c r="B29" i="4"/>
  <c r="A29" i="4"/>
  <c r="AO28" i="4"/>
  <c r="AG28" i="4"/>
  <c r="Y28" i="4"/>
  <c r="Q28" i="4"/>
  <c r="H28" i="4"/>
  <c r="AS28" i="4" s="1"/>
  <c r="B28" i="4"/>
  <c r="A28" i="4"/>
  <c r="AO27" i="4"/>
  <c r="AG27" i="4"/>
  <c r="Y27" i="4"/>
  <c r="Q27" i="4"/>
  <c r="H27" i="4"/>
  <c r="B27" i="4"/>
  <c r="A27" i="4"/>
  <c r="AO26" i="4"/>
  <c r="AS26" i="4" s="1"/>
  <c r="AG26" i="4"/>
  <c r="Y26" i="4"/>
  <c r="Q26" i="4"/>
  <c r="H26" i="4"/>
  <c r="B26" i="4"/>
  <c r="A26" i="4"/>
  <c r="AS25" i="4"/>
  <c r="AO25" i="4"/>
  <c r="AG25" i="4"/>
  <c r="Y25" i="4"/>
  <c r="Q25" i="4"/>
  <c r="H25" i="4"/>
  <c r="B25" i="4"/>
  <c r="A25" i="4"/>
  <c r="AO24" i="4"/>
  <c r="AG24" i="4"/>
  <c r="Y24" i="4"/>
  <c r="Q24" i="4"/>
  <c r="H24" i="4"/>
  <c r="AS24" i="4" s="1"/>
  <c r="B24" i="4"/>
  <c r="A24" i="4"/>
  <c r="AS23" i="4"/>
  <c r="AO23" i="4"/>
  <c r="AG23" i="4"/>
  <c r="Y23" i="4"/>
  <c r="Q23" i="4"/>
  <c r="H23" i="4"/>
  <c r="B23" i="4"/>
  <c r="A23" i="4"/>
  <c r="AO22" i="4"/>
  <c r="AS22" i="4" s="1"/>
  <c r="AG22" i="4"/>
  <c r="Y22" i="4"/>
  <c r="Q22" i="4"/>
  <c r="H22" i="4"/>
  <c r="B22" i="4"/>
  <c r="A22" i="4"/>
  <c r="AO21" i="4"/>
  <c r="AG21" i="4"/>
  <c r="Y21" i="4"/>
  <c r="Q21" i="4"/>
  <c r="H21" i="4"/>
  <c r="AS21" i="4" s="1"/>
  <c r="B21" i="4"/>
  <c r="A21" i="4"/>
  <c r="AO20" i="4"/>
  <c r="AS20" i="4" s="1"/>
  <c r="AG20" i="4"/>
  <c r="Y20" i="4"/>
  <c r="Q20" i="4"/>
  <c r="H20" i="4"/>
  <c r="B20" i="4"/>
  <c r="A20" i="4"/>
  <c r="AO19" i="4"/>
  <c r="AG19" i="4"/>
  <c r="AS19" i="4" s="1"/>
  <c r="Y19" i="4"/>
  <c r="Q19" i="4"/>
  <c r="H19" i="4"/>
  <c r="B19" i="4"/>
  <c r="A19" i="4"/>
  <c r="AO18" i="4"/>
  <c r="AG18" i="4"/>
  <c r="Y18" i="4"/>
  <c r="Q18" i="4"/>
  <c r="H18" i="4"/>
  <c r="AS18" i="4" s="1"/>
  <c r="B18" i="4"/>
  <c r="A18" i="4"/>
  <c r="H57" i="7" s="1"/>
  <c r="AS17" i="4"/>
  <c r="AO17" i="4"/>
  <c r="AG17" i="4"/>
  <c r="Y17" i="4"/>
  <c r="Q17" i="4"/>
  <c r="H17" i="4"/>
  <c r="B17" i="4"/>
  <c r="A17" i="4"/>
  <c r="AO16" i="4"/>
  <c r="AG16" i="4"/>
  <c r="Y16" i="4"/>
  <c r="AS16" i="4" s="1"/>
  <c r="Q16" i="4"/>
  <c r="H16" i="4"/>
  <c r="B16" i="4"/>
  <c r="A16" i="4"/>
  <c r="AO15" i="4"/>
  <c r="AG15" i="4"/>
  <c r="Y15" i="4"/>
  <c r="Q15" i="4"/>
  <c r="H15" i="4"/>
  <c r="B15" i="4"/>
  <c r="A15" i="4"/>
  <c r="J64" i="7" s="1"/>
  <c r="AS14" i="4"/>
  <c r="AO14" i="4"/>
  <c r="AG14" i="4"/>
  <c r="Y14" i="4"/>
  <c r="Q14" i="4"/>
  <c r="H14" i="4"/>
  <c r="B14" i="4"/>
  <c r="A14" i="4"/>
  <c r="AO13" i="4"/>
  <c r="AG13" i="4"/>
  <c r="Y13" i="4"/>
  <c r="Q13" i="4"/>
  <c r="AS13" i="4" s="1"/>
  <c r="H13" i="4"/>
  <c r="B13" i="4"/>
  <c r="A13" i="4"/>
  <c r="AO12" i="4"/>
  <c r="AG12" i="4"/>
  <c r="Y12" i="4"/>
  <c r="Q12" i="4"/>
  <c r="H12" i="4"/>
  <c r="AS12" i="4" s="1"/>
  <c r="B12" i="4"/>
  <c r="A12" i="4"/>
  <c r="H52" i="7" s="1"/>
  <c r="AO11" i="4"/>
  <c r="AS11" i="4" s="1"/>
  <c r="AG11" i="4"/>
  <c r="Y11" i="4"/>
  <c r="Q11" i="4"/>
  <c r="H11" i="4"/>
  <c r="B11" i="4"/>
  <c r="A11" i="4"/>
  <c r="AO10" i="4"/>
  <c r="AG10" i="4"/>
  <c r="Y10" i="4"/>
  <c r="Q10" i="4"/>
  <c r="H10" i="4"/>
  <c r="AS10" i="4" s="1"/>
  <c r="B10" i="4"/>
  <c r="A10" i="4"/>
  <c r="AO9" i="4"/>
  <c r="AG9" i="4"/>
  <c r="Y9" i="4"/>
  <c r="Q9" i="4"/>
  <c r="H9" i="4"/>
  <c r="AS9" i="4" s="1"/>
  <c r="B9" i="4"/>
  <c r="A9" i="4"/>
  <c r="AO8" i="4"/>
  <c r="AS8" i="4" s="1"/>
  <c r="AG8" i="4"/>
  <c r="Y8" i="4"/>
  <c r="Q8" i="4"/>
  <c r="H8" i="4"/>
  <c r="B8" i="4"/>
  <c r="A8" i="4"/>
  <c r="AO7" i="4"/>
  <c r="AG7" i="4"/>
  <c r="Y7" i="4"/>
  <c r="Q7" i="4"/>
  <c r="H7" i="4"/>
  <c r="AS7" i="4" s="1"/>
  <c r="B7" i="4"/>
  <c r="A7" i="4"/>
  <c r="AO6" i="4"/>
  <c r="AG6" i="4"/>
  <c r="Y6" i="4"/>
  <c r="Q6" i="4"/>
  <c r="H6" i="4"/>
  <c r="AS6" i="4" s="1"/>
  <c r="B6" i="4"/>
  <c r="A6" i="4"/>
  <c r="J52" i="7" s="1"/>
  <c r="AO5" i="4"/>
  <c r="AS5" i="4" s="1"/>
  <c r="AG5" i="4"/>
  <c r="Y5" i="4"/>
  <c r="Q5" i="4"/>
  <c r="H5" i="4"/>
  <c r="B5" i="4"/>
  <c r="A5" i="4"/>
  <c r="AO4" i="4"/>
  <c r="AG4" i="4"/>
  <c r="Y4" i="4"/>
  <c r="Q4" i="4"/>
  <c r="H4" i="4"/>
  <c r="AS4" i="4" s="1"/>
  <c r="B4" i="4"/>
  <c r="A4" i="4"/>
  <c r="AO3" i="4"/>
  <c r="AG3" i="4"/>
  <c r="Y3" i="4"/>
  <c r="Q3" i="4"/>
  <c r="H3" i="4"/>
  <c r="AS3" i="4" s="1"/>
  <c r="B3" i="4"/>
  <c r="A3" i="4"/>
  <c r="I61" i="7" s="1"/>
  <c r="G19" i="7" l="1"/>
  <c r="J26" i="7"/>
  <c r="J19" i="7"/>
  <c r="I68" i="7"/>
  <c r="D4" i="7"/>
  <c r="G23" i="7"/>
  <c r="I37" i="7"/>
  <c r="F41" i="7"/>
  <c r="D41" i="7"/>
  <c r="K41" i="7"/>
  <c r="J41" i="7"/>
  <c r="M41" i="7"/>
  <c r="G49" i="7"/>
  <c r="AS15" i="4"/>
  <c r="AS51" i="4"/>
  <c r="F4" i="7"/>
  <c r="J10" i="7"/>
  <c r="J12" i="7"/>
  <c r="M21" i="7"/>
  <c r="I23" i="7"/>
  <c r="F29" i="7"/>
  <c r="D29" i="7"/>
  <c r="K29" i="7"/>
  <c r="J29" i="7"/>
  <c r="M29" i="7"/>
  <c r="I29" i="7"/>
  <c r="L29" i="7"/>
  <c r="H29" i="7"/>
  <c r="K30" i="7"/>
  <c r="K35" i="7"/>
  <c r="K37" i="7"/>
  <c r="G42" i="7"/>
  <c r="M47" i="7"/>
  <c r="I49" i="7"/>
  <c r="L50" i="7"/>
  <c r="I52" i="7"/>
  <c r="M57" i="7"/>
  <c r="C59" i="7"/>
  <c r="F65" i="7"/>
  <c r="D65" i="7"/>
  <c r="K65" i="7"/>
  <c r="J65" i="7"/>
  <c r="H65" i="7"/>
  <c r="G65" i="7"/>
  <c r="E65" i="7"/>
  <c r="C65" i="7"/>
  <c r="C67" i="7"/>
  <c r="L68" i="7"/>
  <c r="M72" i="7"/>
  <c r="I64" i="7"/>
  <c r="H72" i="7"/>
  <c r="J28" i="7"/>
  <c r="G35" i="7"/>
  <c r="H39" i="7"/>
  <c r="I57" i="7"/>
  <c r="H63" i="7"/>
  <c r="J72" i="7"/>
  <c r="K21" i="7"/>
  <c r="H30" i="7"/>
  <c r="K50" i="7"/>
  <c r="K57" i="7"/>
  <c r="J68" i="7"/>
  <c r="K49" i="7"/>
  <c r="K61" i="7"/>
  <c r="E67" i="7"/>
  <c r="J73" i="7"/>
  <c r="H73" i="7"/>
  <c r="F73" i="7"/>
  <c r="C73" i="7"/>
  <c r="L73" i="7"/>
  <c r="E73" i="7"/>
  <c r="K73" i="7"/>
  <c r="I73" i="7"/>
  <c r="G73" i="7"/>
  <c r="K70" i="7"/>
  <c r="K58" i="7"/>
  <c r="G50" i="7"/>
  <c r="K46" i="7"/>
  <c r="G38" i="7"/>
  <c r="K34" i="7"/>
  <c r="G26" i="7"/>
  <c r="K22" i="7"/>
  <c r="G14" i="7"/>
  <c r="K10" i="7"/>
  <c r="I70" i="7"/>
  <c r="I58" i="7"/>
  <c r="I46" i="7"/>
  <c r="I34" i="7"/>
  <c r="I22" i="7"/>
  <c r="I10" i="7"/>
  <c r="J66" i="7"/>
  <c r="J54" i="7"/>
  <c r="J42" i="7"/>
  <c r="J30" i="7"/>
  <c r="J18" i="7"/>
  <c r="J6" i="7"/>
  <c r="G68" i="7"/>
  <c r="I66" i="7"/>
  <c r="G56" i="7"/>
  <c r="I54" i="7"/>
  <c r="G44" i="7"/>
  <c r="I42" i="7"/>
  <c r="I30" i="7"/>
  <c r="I18" i="7"/>
  <c r="I6" i="7"/>
  <c r="K62" i="7"/>
  <c r="G58" i="7"/>
  <c r="G54" i="7"/>
  <c r="J51" i="7"/>
  <c r="I32" i="7"/>
  <c r="K14" i="7"/>
  <c r="G10" i="7"/>
  <c r="G6" i="7"/>
  <c r="K3" i="7"/>
  <c r="J44" i="7"/>
  <c r="H22" i="7"/>
  <c r="I3" i="7"/>
  <c r="I63" i="7"/>
  <c r="J70" i="7"/>
  <c r="K66" i="7"/>
  <c r="J62" i="7"/>
  <c r="I51" i="7"/>
  <c r="J22" i="7"/>
  <c r="K18" i="7"/>
  <c r="J14" i="7"/>
  <c r="J3" i="7"/>
  <c r="H70" i="7"/>
  <c r="H66" i="7"/>
  <c r="K63" i="7"/>
  <c r="H62" i="7"/>
  <c r="G51" i="7"/>
  <c r="H18" i="7"/>
  <c r="K15" i="7"/>
  <c r="H14" i="7"/>
  <c r="G70" i="7"/>
  <c r="G66" i="7"/>
  <c r="J63" i="7"/>
  <c r="I44" i="7"/>
  <c r="K26" i="7"/>
  <c r="G22" i="7"/>
  <c r="G18" i="7"/>
  <c r="J15" i="7"/>
  <c r="G3" i="7"/>
  <c r="H16" i="7"/>
  <c r="K36" i="7"/>
  <c r="I36" i="7"/>
  <c r="G36" i="7"/>
  <c r="D36" i="7"/>
  <c r="C36" i="7"/>
  <c r="L36" i="7"/>
  <c r="H36" i="7"/>
  <c r="J36" i="7"/>
  <c r="F36" i="7"/>
  <c r="E41" i="7"/>
  <c r="K42" i="7"/>
  <c r="L49" i="7"/>
  <c r="I65" i="7"/>
  <c r="F71" i="7"/>
  <c r="H54" i="7"/>
  <c r="I56" i="7"/>
  <c r="M61" i="7"/>
  <c r="L65" i="7"/>
  <c r="G67" i="7"/>
  <c r="G71" i="7"/>
  <c r="D73" i="7"/>
  <c r="J16" i="7"/>
  <c r="G29" i="7"/>
  <c r="L33" i="7"/>
  <c r="J33" i="7"/>
  <c r="G33" i="7"/>
  <c r="F33" i="7"/>
  <c r="K33" i="7"/>
  <c r="M33" i="7"/>
  <c r="I33" i="7"/>
  <c r="G34" i="7"/>
  <c r="E36" i="7"/>
  <c r="F48" i="7"/>
  <c r="I50" i="7"/>
  <c r="M73" i="7"/>
  <c r="AS36" i="4"/>
  <c r="AS72" i="4"/>
  <c r="H6" i="7"/>
  <c r="M10" i="7"/>
  <c r="M16" i="7"/>
  <c r="I20" i="7"/>
  <c r="J27" i="7"/>
  <c r="G31" i="7"/>
  <c r="H34" i="7"/>
  <c r="M36" i="7"/>
  <c r="J39" i="7"/>
  <c r="I41" i="7"/>
  <c r="G46" i="7"/>
  <c r="G53" i="7"/>
  <c r="L54" i="7"/>
  <c r="M70" i="7"/>
  <c r="AY34" i="8"/>
  <c r="BA34" i="8" s="1"/>
  <c r="G4" i="7"/>
  <c r="E4" i="7"/>
  <c r="C4" i="7"/>
  <c r="L4" i="7"/>
  <c r="K4" i="7"/>
  <c r="M4" i="7"/>
  <c r="H33" i="7"/>
  <c r="L47" i="7"/>
  <c r="J47" i="7"/>
  <c r="H47" i="7"/>
  <c r="E47" i="7"/>
  <c r="D47" i="7"/>
  <c r="I47" i="7"/>
  <c r="F47" i="7"/>
  <c r="G47" i="7"/>
  <c r="C47" i="7"/>
  <c r="J25" i="7"/>
  <c r="H25" i="7"/>
  <c r="F25" i="7"/>
  <c r="C25" i="7"/>
  <c r="L25" i="7"/>
  <c r="I25" i="7"/>
  <c r="K25" i="7"/>
  <c r="G25" i="7"/>
  <c r="D67" i="7"/>
  <c r="L67" i="7"/>
  <c r="I67" i="7"/>
  <c r="H67" i="7"/>
  <c r="K67" i="7"/>
  <c r="M67" i="7"/>
  <c r="K19" i="7"/>
  <c r="I35" i="7"/>
  <c r="K23" i="7"/>
  <c r="E25" i="7"/>
  <c r="H3" i="7"/>
  <c r="J4" i="7"/>
  <c r="K9" i="7"/>
  <c r="H15" i="7"/>
  <c r="I26" i="7"/>
  <c r="E29" i="7"/>
  <c r="G63" i="7"/>
  <c r="I28" i="7"/>
  <c r="K45" i="7"/>
  <c r="H50" i="7"/>
  <c r="G30" i="7"/>
  <c r="G37" i="7"/>
  <c r="J50" i="7"/>
  <c r="L59" i="7"/>
  <c r="J59" i="7"/>
  <c r="H59" i="7"/>
  <c r="E59" i="7"/>
  <c r="D59" i="7"/>
  <c r="G59" i="7"/>
  <c r="M59" i="7"/>
  <c r="K59" i="7"/>
  <c r="I59" i="7"/>
  <c r="H12" i="7"/>
  <c r="L71" i="7"/>
  <c r="J71" i="7"/>
  <c r="H71" i="7"/>
  <c r="E71" i="7"/>
  <c r="D71" i="7"/>
  <c r="M71" i="7"/>
  <c r="H9" i="7"/>
  <c r="C41" i="7"/>
  <c r="H42" i="7"/>
  <c r="K48" i="7"/>
  <c r="I48" i="7"/>
  <c r="G48" i="7"/>
  <c r="D48" i="7"/>
  <c r="C48" i="7"/>
  <c r="M48" i="7"/>
  <c r="L48" i="7"/>
  <c r="H51" i="7"/>
  <c r="L69" i="7"/>
  <c r="J69" i="7"/>
  <c r="G69" i="7"/>
  <c r="F69" i="7"/>
  <c r="I69" i="7"/>
  <c r="C69" i="7"/>
  <c r="H69" i="7"/>
  <c r="E69" i="7"/>
  <c r="D69" i="7"/>
  <c r="C71" i="7"/>
  <c r="I4" i="7"/>
  <c r="I9" i="7"/>
  <c r="L11" i="7"/>
  <c r="J11" i="7"/>
  <c r="H11" i="7"/>
  <c r="E11" i="7"/>
  <c r="D11" i="7"/>
  <c r="M11" i="7"/>
  <c r="K11" i="7"/>
  <c r="I11" i="7"/>
  <c r="M23" i="7"/>
  <c r="M25" i="7"/>
  <c r="J32" i="7"/>
  <c r="L61" i="7"/>
  <c r="F67" i="7"/>
  <c r="J13" i="7"/>
  <c r="H13" i="7"/>
  <c r="F13" i="7"/>
  <c r="C13" i="7"/>
  <c r="G13" i="7"/>
  <c r="E13" i="7"/>
  <c r="D13" i="7"/>
  <c r="I16" i="7"/>
  <c r="G27" i="7"/>
  <c r="L32" i="7"/>
  <c r="G39" i="7"/>
  <c r="G41" i="7"/>
  <c r="L42" i="7"/>
  <c r="E48" i="7"/>
  <c r="M49" i="7"/>
  <c r="I39" i="7"/>
  <c r="H41" i="7"/>
  <c r="D43" i="7"/>
  <c r="L43" i="7"/>
  <c r="I43" i="7"/>
  <c r="H43" i="7"/>
  <c r="G43" i="7"/>
  <c r="E43" i="7"/>
  <c r="F43" i="7"/>
  <c r="C43" i="7"/>
  <c r="K54" i="7"/>
  <c r="J56" i="7"/>
  <c r="I62" i="7"/>
  <c r="M65" i="7"/>
  <c r="M69" i="7"/>
  <c r="I71" i="7"/>
  <c r="AS69" i="4"/>
  <c r="K6" i="7"/>
  <c r="I8" i="7"/>
  <c r="G11" i="7"/>
  <c r="F17" i="7"/>
  <c r="D17" i="7"/>
  <c r="K17" i="7"/>
  <c r="J17" i="7"/>
  <c r="H17" i="7"/>
  <c r="G17" i="7"/>
  <c r="E17" i="7"/>
  <c r="C17" i="7"/>
  <c r="C19" i="7"/>
  <c r="J20" i="7"/>
  <c r="H24" i="7"/>
  <c r="K27" i="7"/>
  <c r="J31" i="7"/>
  <c r="C33" i="7"/>
  <c r="J34" i="7"/>
  <c r="J37" i="7"/>
  <c r="H37" i="7"/>
  <c r="F37" i="7"/>
  <c r="C37" i="7"/>
  <c r="M37" i="7"/>
  <c r="L37" i="7"/>
  <c r="H38" i="7"/>
  <c r="K39" i="7"/>
  <c r="L41" i="7"/>
  <c r="J43" i="7"/>
  <c r="H46" i="7"/>
  <c r="J48" i="7"/>
  <c r="K51" i="7"/>
  <c r="H53" i="7"/>
  <c r="D55" i="7"/>
  <c r="L55" i="7"/>
  <c r="I55" i="7"/>
  <c r="H55" i="7"/>
  <c r="M55" i="7"/>
  <c r="F55" i="7"/>
  <c r="K55" i="7"/>
  <c r="J55" i="7"/>
  <c r="G55" i="7"/>
  <c r="H60" i="7"/>
  <c r="AS30" i="4"/>
  <c r="AS66" i="4"/>
  <c r="G5" i="7"/>
  <c r="L6" i="7"/>
  <c r="J8" i="7"/>
  <c r="L13" i="7"/>
  <c r="L20" i="7"/>
  <c r="L23" i="7"/>
  <c r="J23" i="7"/>
  <c r="H23" i="7"/>
  <c r="E23" i="7"/>
  <c r="D23" i="7"/>
  <c r="J24" i="7"/>
  <c r="G28" i="7"/>
  <c r="E28" i="7"/>
  <c r="C28" i="7"/>
  <c r="L28" i="7"/>
  <c r="K28" i="7"/>
  <c r="H28" i="7"/>
  <c r="D28" i="7"/>
  <c r="F28" i="7"/>
  <c r="K31" i="7"/>
  <c r="D33" i="7"/>
  <c r="J38" i="7"/>
  <c r="G40" i="7"/>
  <c r="E40" i="7"/>
  <c r="C40" i="7"/>
  <c r="L40" i="7"/>
  <c r="K40" i="7"/>
  <c r="M40" i="7"/>
  <c r="J40" i="7"/>
  <c r="I40" i="7"/>
  <c r="H40" i="7"/>
  <c r="K43" i="7"/>
  <c r="H45" i="7"/>
  <c r="J46" i="7"/>
  <c r="G52" i="7"/>
  <c r="E52" i="7"/>
  <c r="C52" i="7"/>
  <c r="L52" i="7"/>
  <c r="K52" i="7"/>
  <c r="M52" i="7"/>
  <c r="I53" i="7"/>
  <c r="H58" i="7"/>
  <c r="J60" i="7"/>
  <c r="X4" i="8"/>
  <c r="BA4" i="8" s="1"/>
  <c r="AY37" i="8"/>
  <c r="BA37" i="8" s="1"/>
  <c r="M9" i="7"/>
  <c r="C11" i="7"/>
  <c r="D19" i="7"/>
  <c r="L19" i="7"/>
  <c r="I19" i="7"/>
  <c r="H19" i="7"/>
  <c r="M19" i="7"/>
  <c r="I27" i="7"/>
  <c r="AS33" i="4"/>
  <c r="K13" i="7"/>
  <c r="AS27" i="4"/>
  <c r="AS63" i="4"/>
  <c r="H5" i="7"/>
  <c r="D7" i="7"/>
  <c r="L7" i="7"/>
  <c r="I7" i="7"/>
  <c r="H7" i="7"/>
  <c r="M7" i="7"/>
  <c r="J7" i="7"/>
  <c r="K7" i="7"/>
  <c r="G7" i="7"/>
  <c r="L8" i="7"/>
  <c r="M13" i="7"/>
  <c r="G15" i="7"/>
  <c r="I17" i="7"/>
  <c r="F19" i="7"/>
  <c r="L21" i="7"/>
  <c r="J21" i="7"/>
  <c r="G21" i="7"/>
  <c r="F21" i="7"/>
  <c r="I21" i="7"/>
  <c r="E21" i="7"/>
  <c r="H21" i="7"/>
  <c r="D21" i="7"/>
  <c r="L24" i="7"/>
  <c r="H26" i="7"/>
  <c r="M31" i="7"/>
  <c r="E33" i="7"/>
  <c r="D37" i="7"/>
  <c r="K38" i="7"/>
  <c r="M43" i="7"/>
  <c r="I45" i="7"/>
  <c r="L46" i="7"/>
  <c r="L53" i="7"/>
  <c r="C55" i="7"/>
  <c r="J58" i="7"/>
  <c r="L60" i="7"/>
  <c r="H64" i="7"/>
  <c r="X5" i="8"/>
  <c r="BA5" i="8" s="1"/>
  <c r="X28" i="8"/>
  <c r="BA28" i="8" s="1"/>
  <c r="L9" i="7"/>
  <c r="J9" i="7"/>
  <c r="G9" i="7"/>
  <c r="F9" i="7"/>
  <c r="K24" i="7"/>
  <c r="I24" i="7"/>
  <c r="G24" i="7"/>
  <c r="D24" i="7"/>
  <c r="C24" i="7"/>
  <c r="L30" i="7"/>
  <c r="L34" i="7"/>
  <c r="M46" i="7"/>
  <c r="L57" i="7"/>
  <c r="J57" i="7"/>
  <c r="G57" i="7"/>
  <c r="F57" i="7"/>
  <c r="K72" i="7"/>
  <c r="I72" i="7"/>
  <c r="G72" i="7"/>
  <c r="D72" i="7"/>
  <c r="C72" i="7"/>
  <c r="X10" i="8"/>
  <c r="BA10" i="8" s="1"/>
  <c r="X21" i="8"/>
  <c r="BA21" i="8" s="1"/>
  <c r="D61" i="7"/>
  <c r="G16" i="7"/>
  <c r="E16" i="7"/>
  <c r="C16" i="7"/>
  <c r="L16" i="7"/>
  <c r="K16" i="7"/>
  <c r="H27" i="7"/>
  <c r="I38" i="7"/>
  <c r="J49" i="7"/>
  <c r="H49" i="7"/>
  <c r="F49" i="7"/>
  <c r="C49" i="7"/>
  <c r="G64" i="7"/>
  <c r="E64" i="7"/>
  <c r="C64" i="7"/>
  <c r="L64" i="7"/>
  <c r="K64" i="7"/>
  <c r="X40" i="8"/>
  <c r="BA40" i="8" s="1"/>
  <c r="X67" i="8"/>
  <c r="BA67" i="8" s="1"/>
  <c r="J61" i="7"/>
  <c r="H61" i="7"/>
  <c r="F61" i="7"/>
  <c r="C61" i="7"/>
  <c r="L63" i="7"/>
  <c r="L51" i="7"/>
  <c r="L39" i="7"/>
  <c r="L27" i="7"/>
  <c r="L15" i="7"/>
  <c r="F5" i="7"/>
  <c r="D5" i="7"/>
  <c r="K5" i="7"/>
  <c r="J5" i="7"/>
  <c r="L26" i="7"/>
  <c r="D31" i="7"/>
  <c r="L31" i="7"/>
  <c r="I31" i="7"/>
  <c r="H31" i="7"/>
  <c r="L35" i="7"/>
  <c r="J35" i="7"/>
  <c r="H35" i="7"/>
  <c r="E35" i="7"/>
  <c r="D35" i="7"/>
  <c r="F53" i="7"/>
  <c r="D53" i="7"/>
  <c r="K53" i="7"/>
  <c r="J53" i="7"/>
  <c r="C5" i="7"/>
  <c r="D9" i="7"/>
  <c r="K12" i="7"/>
  <c r="I12" i="7"/>
  <c r="G12" i="7"/>
  <c r="D12" i="7"/>
  <c r="C12" i="7"/>
  <c r="L18" i="7"/>
  <c r="L22" i="7"/>
  <c r="F24" i="7"/>
  <c r="C31" i="7"/>
  <c r="M34" i="7"/>
  <c r="C35" i="7"/>
  <c r="L45" i="7"/>
  <c r="J45" i="7"/>
  <c r="G45" i="7"/>
  <c r="F45" i="7"/>
  <c r="C53" i="7"/>
  <c r="D57" i="7"/>
  <c r="K60" i="7"/>
  <c r="I60" i="7"/>
  <c r="G60" i="7"/>
  <c r="D60" i="7"/>
  <c r="C60" i="7"/>
  <c r="G61" i="7"/>
  <c r="L66" i="7"/>
  <c r="L70" i="7"/>
  <c r="F72" i="7"/>
  <c r="X39" i="8"/>
  <c r="BA39" i="8" s="1"/>
  <c r="X69" i="8"/>
  <c r="BA69" i="8" s="1"/>
  <c r="G8" i="7"/>
  <c r="M14" i="7"/>
  <c r="G20" i="7"/>
  <c r="M26" i="7"/>
  <c r="G32" i="7"/>
  <c r="M38" i="7"/>
  <c r="M50" i="7"/>
  <c r="M62" i="7"/>
  <c r="M3" i="7"/>
  <c r="H8" i="7"/>
  <c r="M15" i="7"/>
  <c r="H20" i="7"/>
  <c r="M27" i="7"/>
  <c r="H32" i="7"/>
  <c r="M39" i="7"/>
  <c r="H44" i="7"/>
  <c r="M51" i="7"/>
  <c r="H56" i="7"/>
  <c r="M63" i="7"/>
  <c r="H68" i="7"/>
  <c r="D3" i="7"/>
  <c r="M6" i="7"/>
  <c r="K8" i="7"/>
  <c r="E14" i="7"/>
  <c r="D15" i="7"/>
  <c r="M18" i="7"/>
  <c r="K20" i="7"/>
  <c r="E26" i="7"/>
  <c r="D27" i="7"/>
  <c r="M30" i="7"/>
  <c r="K32" i="7"/>
  <c r="E38" i="7"/>
  <c r="D39" i="7"/>
  <c r="M42" i="7"/>
  <c r="K44" i="7"/>
  <c r="E50" i="7"/>
  <c r="D51" i="7"/>
  <c r="M54" i="7"/>
  <c r="K56" i="7"/>
  <c r="E62" i="7"/>
  <c r="D63" i="7"/>
  <c r="M66" i="7"/>
  <c r="K68" i="7"/>
  <c r="M8" i="7"/>
  <c r="M20" i="7"/>
  <c r="M32" i="7"/>
  <c r="M44" i="7"/>
  <c r="M56" i="7"/>
  <c r="G62" i="7"/>
  <c r="M68" i="7"/>
</calcChain>
</file>

<file path=xl/sharedStrings.xml><?xml version="1.0" encoding="utf-8"?>
<sst xmlns="http://schemas.openxmlformats.org/spreadsheetml/2006/main" count="11232" uniqueCount="5090">
  <si>
    <t>Extraction and appraisal workbook</t>
  </si>
  <si>
    <t>Large language models in first-contact primary health care: a systematic review</t>
  </si>
  <si>
    <t>WHAT THIS IS</t>
  </si>
  <si>
    <t>Description</t>
  </si>
  <si>
    <t>Study-level data extraction, quality appraisal and risk-of-bias assessment underlying a systematic review of large language models (LLMs) used for diagnostic, triage and referral decision support in first-contact primary health care. This workbook is the complete analytic record from which the review's tables and figures were produced.</t>
  </si>
  <si>
    <t>Parent work</t>
  </si>
  <si>
    <t>Dadazhanov S. Are Large Language Models Ready for First-Contact Primary Health Care? A Systematic Review of Evidence for Diagnostic, Triage, and Referral Use. MSc Public Health project report, London School of Hygiene and Tropical Medicine, September 2026.</t>
  </si>
  <si>
    <t>Author</t>
  </si>
  <si>
    <t>Sherzod Dadazhanov, MSc Public Health, London School of Hygiene and Tropical Medicine</t>
  </si>
  <si>
    <t>Supervisors</t>
  </si>
  <si>
    <t>Professor Adrianna Murphy (LSHTM) and Professor Hutan Ashrafian (Imperial College London)</t>
  </si>
  <si>
    <t>Dataset DOI</t>
  </si>
  <si>
    <t>Licence</t>
  </si>
  <si>
    <t>Deposited</t>
  </si>
  <si>
    <t>SCOPE AND METHOD</t>
  </si>
  <si>
    <t>Included studies</t>
  </si>
  <si>
    <t>71 studies, identified as S001 to S071. Two-arm yield: 58 from database searching and 13 from backward citation searching of those 58 reports.</t>
  </si>
  <si>
    <t>Databases searched</t>
  </si>
  <si>
    <t>PubMed/MEDLINE, Embase (Ovid), Scopus, Web of Science Core Collection. All searched on 2 June 2026. Full line-by-line strategies are in Appendix A of the parent report.</t>
  </si>
  <si>
    <t>Publication window</t>
  </si>
  <si>
    <t>Original empirical studies published in English between 1 January 2022 and 1 June 2026.</t>
  </si>
  <si>
    <t>Reviewer</t>
  </si>
  <si>
    <t>Single reviewer extraction and appraisal, with a documented validation and correction pass. Reviewer notes recording each borderline decision and its resolution are retained in sheet 1, column AT.</t>
  </si>
  <si>
    <t>Appraisal approach</t>
  </si>
  <si>
    <t>Three layers applied to every included study. (1) A five-domain appraisal developed by the author for this review, covering clinical realism, trustworthiness, safety, equity and implementation readiness, each banded Strong, Partial or Limited. (2) A reporting-framework appraisal scored on a common eight-item set. (3) A corroborative risk-of-bias layer using QUADAS-2 and PROBAST+AI within their respective remits. Bands are structured-interpretive. The sheet suggests a band by rule and the reviewer records the final band, with any override justified in the adjacent cell.</t>
  </si>
  <si>
    <t>Ethics</t>
  </si>
  <si>
    <t>Assessed by the LSHTM MSc Research Ethics Committee on 26 May 2026, reference 34066, which determined that a review of published literature required no separate ethical approval. No personal or identifiable data are held in this workbook.</t>
  </si>
  <si>
    <t>Protocol</t>
  </si>
  <si>
    <t>Not registered with PROSPERO. The protocol was lodged with the LSHTM Ethics Online system before the search. Five amendments were recorded in a June 2026 revision, made after the search and study identification but before any appraisal rating.</t>
  </si>
  <si>
    <t>SHEET GUIDE</t>
  </si>
  <si>
    <t>Codebook &amp; Rules</t>
  </si>
  <si>
    <t>Field dictionary defining every column and its permitted values, the domain banding rules, the reporting-framework selection logic, and the dated record of locked decisions and correction passes. Read this first.</t>
  </si>
  <si>
    <t>1. Descriptive Extraction</t>
  </si>
  <si>
    <t>One row per included study (71). Bibliographic details, study characteristics, technology, evaluation design, outcomes, validity and reproducibility fields, and reviewer notes.</t>
  </si>
  <si>
    <t>2. Domain Appraisal</t>
  </si>
  <si>
    <t>One row per study (71). Indicator-level scoring for the five domains, with the rule-suggested band, the reviewer's final band and the justification or override reason for each.</t>
  </si>
  <si>
    <t>3. Framework Appraisal</t>
  </si>
  <si>
    <t>One row per study (71). Primary reporting framework assigned, MI-CLAIM baseline, the common eight reporting items, and the FUTURE-AI interpretive lens.</t>
  </si>
  <si>
    <t>4. Model results</t>
  </si>
  <si>
    <t>One row per reported result (334). Model-level results where a study evaluated more than one model or metric. Studies are appraised once at study level; this sheet holds the detail.</t>
  </si>
  <si>
    <t>5. Summary Matrix</t>
  </si>
  <si>
    <t>One row per study (71). Condensed view pulling from sheets 1 to 3. Formula-driven. Edit the source sheets, not this one.</t>
  </si>
  <si>
    <t>6. RoB (QUADAS-2, PROBAST+AI)</t>
  </si>
  <si>
    <t>One row per study (71). Signalling-question level risk-of-bias and applicability judgements, with the tool assignment reason and overall ratings.</t>
  </si>
  <si>
    <t>6. RoB key</t>
  </si>
  <si>
    <t>Documentation for sheet 6. Tool assignment rules, domain definitions and rating conventions.</t>
  </si>
  <si>
    <t>PRISMA</t>
  </si>
  <si>
    <t>Flow of records through identification, screening and inclusion.</t>
  </si>
  <si>
    <t>NOTES FOR REUSE</t>
  </si>
  <si>
    <t>Missing values</t>
  </si>
  <si>
    <t>NR means not reported in the source study. Not assessed means the study did not evaluate that outcome, which is itself a finding rather than missing data.</t>
  </si>
  <si>
    <t>Coded fields</t>
  </si>
  <si>
    <t>Columns marked [CODED] hold a controlled-vocabulary value only. Nuance is recorded in the adjacent free-text column.</t>
  </si>
  <si>
    <t>Formulas</t>
  </si>
  <si>
    <t>Suggested bands and the summary matrix are formula-driven. CSV copies of every sheet are deposited alongside this workbook with formulas resolved to values.</t>
  </si>
  <si>
    <t>Judgements</t>
  </si>
  <si>
    <t>All appraisal ratings are the author's own judgements applied to published study reports. They record coverage and reporting adequacy, not the quality of the technologies evaluated.</t>
  </si>
  <si>
    <t>Citation</t>
  </si>
  <si>
    <t>Please cite the dataset DOI above together with the parent work.</t>
  </si>
  <si>
    <t>LLM in First-Contact PHC  Extraction Tool   Codebook &amp; Method Rules</t>
  </si>
  <si>
    <t>FIELD DICTIONARY</t>
  </si>
  <si>
    <t>FIELD</t>
  </si>
  <si>
    <t>SECTION</t>
  </si>
  <si>
    <t>PERMITTED VALUES / GUIDANCE</t>
  </si>
  <si>
    <t>PROTOCOL ANCHOR</t>
  </si>
  <si>
    <t>Study ID</t>
  </si>
  <si>
    <t>Descriptive</t>
  </si>
  <si>
    <t>S001-S071</t>
  </si>
  <si>
    <t>Bibliographic</t>
  </si>
  <si>
    <t>Title / Authors / Journal / DOI</t>
  </si>
  <si>
    <t>As reported</t>
  </si>
  <si>
    <t>Year</t>
  </si>
  <si>
    <t>Integer year of publication. NR if unclear.</t>
  </si>
  <si>
    <t>Country / Countries</t>
  </si>
  <si>
    <t>Full country name(s); semicolon-separated; NR if unclear.</t>
  </si>
  <si>
    <t>Study design [CODED]</t>
  </si>
  <si>
    <t>Benchmark / in-silico | Retrospective real-world | Prospective observational | Simulated-interactive (OSCE / patient-actor / virtual-patient) | Workflow-integrated / deployed (incl. RCT) | Mixed methods | Other. [Convention: design class decoupled from input authenticity, which is recorded separately in Input authenticity; design class is aligned to Evaluation maturity. Free-text design nuance goes in the adjacent Study design - detail column.]</t>
  </si>
  <si>
    <t>Methods: Study design</t>
  </si>
  <si>
    <t>Clinical setting</t>
  </si>
  <si>
    <t>Free text (ED, GP/primary care, outpatient, teledermatology, etc.).</t>
  </si>
  <si>
    <t>Data extraction</t>
  </si>
  <si>
    <t>Target user [CODED]</t>
  </si>
  <si>
    <t>Clinician-facing | Patient-facing | Both | Unclear</t>
  </si>
  <si>
    <t>Data extraction: target user</t>
  </si>
  <si>
    <t>PHC relevance [CODED]</t>
  </si>
  <si>
    <t>Direct - first-contact decision | Adjacent - relevant context | Borderline - requires judgement</t>
  </si>
  <si>
    <t>Eligibility: first-contact PHC</t>
  </si>
  <si>
    <t>Task type [CODED]</t>
  </si>
  <si>
    <t>Diagnosis | Triage / severity / urgency | Referral/escalation | Investigation / test ordering | Treatment / management recommendation | combinations | All | Holistic clinical advice / general guidance | Other  [Convention: severity grading folded into Triage; test-ordering and management added as recurring first-contact decision types]</t>
  </si>
  <si>
    <t>Data extraction: task type</t>
  </si>
  <si>
    <t>N - total / analysed / sampled / evaluated</t>
  </si>
  <si>
    <t>Nested sample sizes: total/source dataset then analysed/answered then sampled then finally evaluated. Leave blank where a stage does not apply. Unit + exclusions go in "N - unit &amp; notes". [Convention: for RCTs map O = assessed/screened, Q = randomised, P/R = analysed; full CONSORT funnel in the notes cell.]</t>
  </si>
  <si>
    <t>Methods</t>
  </si>
  <si>
    <t>LIC/LMIC setting</t>
  </si>
  <si>
    <t>Yes | No | Partial | NR. [Convention: code by World Bank income group AND setting resource level - Yes = LIC / lower-MIC, or explicitly low-resource facilities; Partial = UMIC, mixed-income multi-site, or a resource-limited/low-income focus within a wealthier country; No = HIC.]</t>
  </si>
  <si>
    <t>Equity indicators</t>
  </si>
  <si>
    <t>Model family / version(s)</t>
  </si>
  <si>
    <t>Family (GPT-4, Claude, Gemini, ...) and exact version string; NR if unreported.</t>
  </si>
  <si>
    <t>Trustworthiness: model identity</t>
  </si>
  <si>
    <t>Comparator system(s)</t>
  </si>
  <si>
    <t>Human (GP, ED physician, specialist) and/or other AI; None if absent.</t>
  </si>
  <si>
    <t>Data extraction: comparators</t>
  </si>
  <si>
    <t>Input / prompt structure</t>
  </si>
  <si>
    <t>What was fed to the model; note whether prompt text is published.</t>
  </si>
  <si>
    <t>Trustworthiness: prompt structure</t>
  </si>
  <si>
    <t>Prompt sensitivity / variability addressed</t>
  </si>
  <si>
    <t>Yes | No | Partial | NR</t>
  </si>
  <si>
    <t>Trustworthiness indicators</t>
  </si>
  <si>
    <t>Evaluation design / maturity [CODED]</t>
  </si>
  <si>
    <t>1 - Benchmark / in-silico | 2 - Retrospective real-world data | 2S - Simulated-interactive (OSCE / patient-actors / virtual patients; interactive but NOT real patients; ranks between 2 and 3 and does NOT clear the Implementation-Strong gate) | 3 - Prospective / silent (real patients) | 4 - Workflow-integrated / deployed. Hold ONLY the code in this cell; the full definitions live in this codebook. Feeds Implementation readiness and the maturity gate below (gate keys on the leading character).</t>
  </si>
  <si>
    <t>Implementation readiness</t>
  </si>
  <si>
    <t>Input authenticity [CODED]</t>
  </si>
  <si>
    <t>Synthetic / exam-style | Adapted from real cases | Authentic field-generated / real clinical data | Mixed. How real the evaluated content is - decoupled from evaluation maturity. Feeds Clinical realism.</t>
  </si>
  <si>
    <t>Clinical realism</t>
  </si>
  <si>
    <t>Data source</t>
  </si>
  <si>
    <t>Origin of cases; note authenticity and selection process.</t>
  </si>
  <si>
    <t>Data extraction: data source</t>
  </si>
  <si>
    <t>Reference standard</t>
  </si>
  <si>
    <t>What the output was compared against (panel consensus, ICD discharge dx, answer key, ...).</t>
  </si>
  <si>
    <t>Trustworthiness: reference standard</t>
  </si>
  <si>
    <t>Primary / Secondary outcome(s)</t>
  </si>
  <si>
    <t>Outcome as reported: metric + how measured. Secondary = additional reported outcomes.</t>
  </si>
  <si>
    <t>Data extraction: outcomes</t>
  </si>
  <si>
    <t>Safety-related outcomes</t>
  </si>
  <si>
    <t>Outcomes on harmful failure modes; "Not assessed" is itself a finding.</t>
  </si>
  <si>
    <t>Safety indicators</t>
  </si>
  <si>
    <t>Equity variables / subgroups</t>
  </si>
  <si>
    <t>Any analysis by demographic/language/literacy/SES/geography; "Not assessed" if absent.</t>
  </si>
  <si>
    <t>Workflow / implementation outcomes</t>
  </si>
  <si>
    <t>Process, workflow-fit, usability, deployment outcomes; "Not assessed" if absent.</t>
  </si>
  <si>
    <t>Implementation indicators</t>
  </si>
  <si>
    <t>Key results summary</t>
  </si>
  <si>
    <t>2-4 line plain summary of the main quantitative/qualitative findings.</t>
  </si>
  <si>
    <t>Data synthesis</t>
  </si>
  <si>
    <t>Authors stated conclusions</t>
  </si>
  <si>
    <t>The authors' own headline claim, in their framing (for later realism check).</t>
  </si>
  <si>
    <t>Discussion</t>
  </si>
  <si>
    <t>- Validity &amp; Reproducibility (NEW, pending confirmation) -</t>
  </si>
  <si>
    <t>Peach-shaded block. Added to support reliability appraisal.</t>
  </si>
  <si>
    <t>Quality appraisal</t>
  </si>
  <si>
    <t>Model access / testing date</t>
  </si>
  <si>
    <t>Month/year the model was queried; NR. Critical for un-versioned "ChatGPT".</t>
  </si>
  <si>
    <t>Reproducibility</t>
  </si>
  <si>
    <t>Generation settings reported</t>
  </si>
  <si>
    <t>Temperature/params reported? Free text or NR.</t>
  </si>
  <si>
    <t>Repeat runs vs single-shot</t>
  </si>
  <si>
    <t>Single-run | Repeated runs | NR</t>
  </si>
  <si>
    <t>Case provenance / source</t>
  </si>
  <si>
    <t>Where cases came from; flag if drawn from published/online sources.</t>
  </si>
  <si>
    <t>Validity</t>
  </si>
  <si>
    <t>Contamination risk</t>
  </si>
  <si>
    <t>Low | High | Unclear - risk the model saw the test cases in training. Coded lift in sheet 1 col AX (Contamination risk [CODED]), binned from this field 2 Jul 2026; scale unchanged.</t>
  </si>
  <si>
    <t>Validity (LLM-specific)</t>
  </si>
  <si>
    <t>Case selection concern</t>
  </si>
  <si>
    <t>Low | High | Unclear - spectrum/selection bias.</t>
  </si>
  <si>
    <t>Key methodological limitations</t>
  </si>
  <si>
    <t>Applicability concern</t>
  </si>
  <si>
    <t>Low | High | Unclear - generalisability to first-contact PHC.</t>
  </si>
  <si>
    <t>Funding / COI</t>
  </si>
  <si>
    <t>DESCRIPTIVE cell (Funding / COI): record the full funding and competing-interest statement verbatim. CODED summary is held separately in the Funding/COI [CODED] column: Independent | Mixed | Industry-authored | NR. [Rule: Industry-authored = the evaluated system's developer authored or funded the study; Mixed = academic/independent lead with a commercial tie to the evaluated model or its developer, or an author with a relevant commercial interest (company founder/employee/consultant, developer collaboration/compute/IP); Independent = public/academic/charitable funding with no commercial tie to the evaluated LLM (unrelated outside-scope disclosures are noted in the descriptive cell but do not change the code); NR = funding and competing interests both unreported. COI is a risk-of-bias signal, tied to observable mechanism not inferred motive.]</t>
  </si>
  <si>
    <t>Trustworthiness</t>
  </si>
  <si>
    <t>FUTURE-AI principles engaged</t>
  </si>
  <si>
    <t>Framework</t>
  </si>
  <si>
    <t>Free text (sheet 3): note which FUTURE-AI principles the study engages - Fairness, Universality, Traceability, Usability, Robustness, Explainability, governance. Cross-cutting lens, not a reporting checklist.</t>
  </si>
  <si>
    <t>Reporting frameworks (interpretive ref.)</t>
  </si>
  <si>
    <t>Model-level results (sheet 4)</t>
  </si>
  <si>
    <t>Model results</t>
  </si>
  <si>
    <t>Appraise each study ONCE at study level (domains, framework, reporting). Record detailed per-model results on "4. Model results": one row per model with metric, result, comparator.</t>
  </si>
  <si>
    <t>Multi-model handling</t>
  </si>
  <si>
    <t>Inclusion rationale (full-text)</t>
  </si>
  <si>
    <t>Reviewer notes</t>
  </si>
  <si>
    <t>Why a borderline study was retained at full text; reference the borderline rules.</t>
  </si>
  <si>
    <t>Borderline decision rules</t>
  </si>
  <si>
    <t>Reviewer notes and resolution record</t>
  </si>
  <si>
    <t>Extraction, eligibility and appraisal uncertainties raised during review, with the resolution recorded. Retained as the audit trail for borderline decisions.</t>
  </si>
  <si>
    <t>Handling limitations</t>
  </si>
  <si>
    <t>Extracted by / Date extracted</t>
  </si>
  <si>
    <t>Initials + date. Supports the intra-rater consistency check.</t>
  </si>
  <si>
    <t>Single-reviewer reliability</t>
  </si>
  <si>
    <t>DOMAIN JUDGEMENT RULE (Strong / Partial / Limited)</t>
  </si>
  <si>
    <t>Score each domain indicator: Yes / Partial / No / NA. The sheet then SUGGESTS a band; you enter the FINAL band.</t>
  </si>
  <si>
    <t>Strong  - most indicators clearly "Yes" (≥4 of 5; ≥5 of 6 for Trustworthiness) AND no single concern undermines interpretability.</t>
  </si>
  <si>
    <t>Partial - some indicators addressed but important limitations remain (the default middle band).</t>
  </si>
  <si>
    <t>Limited - ≤1 indicator even partially addressed, or the domain too poorly reported to judge.</t>
  </si>
  <si>
    <t>Override - you may move the band one level up/down where one decisive issue justifies it (e.g. a safety-critical flaw). Record why in the Justification cell. When FINAL ≠ SUGGESTED, that IS a documented override.</t>
  </si>
  <si>
    <t>Implementation maturity gate: Implementation readiness cannot be auto-suggested "Strong" unless Evaluation design/maturity reflects REAL-patient prospective/silent evidence (level 3) or workflow-integrated/live deployment (level 4). Benchmarks (1), retrospective data (2) and prospective SIMULATIONS (2S: OSCE / patient-actors / virtual patients) do NOT clear the gate, because a simulation - however rigorous - is not evidence of real-world deployment readiness, the precise inference this review exists to discipline. Upward override to Strong remains permitted only where one decisive, documented reason justifies it (record in the Justification cell); a simulation's design quality is a Clinical-realism / rigour point, not an implementation-maturity point, and does not by itself warrant the override.</t>
  </si>
  <si>
    <t>This is structured-and-interpretive (per protocol), not purely mechanical: the count suggests, your judgement decides.</t>
  </si>
  <si>
    <t>REPORTING-FRAMEWORK SELECTION (one primary per study + baseline + lens)</t>
  </si>
  <si>
    <t>MI-CLAIM - universal baseline reporting anchor applied to EVERY included study (per protocol).</t>
  </si>
  <si>
    <t>FUTURE-AI - cross-cutting interpretive lens for trustworthiness / equity / governance; recorded per study in the "FUTURE-AI principles engaged" column on sheet 3 (narrative, not item-scored).</t>
  </si>
  <si>
    <t>PRIMARY framework (pick ONE, by design):</t>
  </si>
  <si>
    <t xml:space="preserve">   - Develops / validates / fine-tunes an LLM model, OR is an LLM response-quality / advice benchmark (e.g. expert-rated answer quality) routes to TRIPOD-LLM (replaces &amp; broadens TRIPOD+AI).</t>
  </si>
  <si>
    <t xml:space="preserve">   - Diagnostic / triage ACCURACY evaluation against a reference standard, no new model routes to STARD-AI (STARD 2015 + AI items).</t>
  </si>
  <si>
    <t xml:space="preserve">   - Early-stage CLINICAL evaluation with real patients / clinicians in the loop (prospective, silent, workflow, RCT) routes to DECIDE-AI.</t>
  </si>
  <si>
    <t xml:space="preserve">   - None of the above fits cleanly routes to MI-CLAIM only (record as baseline).</t>
  </si>
  <si>
    <t>Reporting completeness is scored on a COMMON 8-item set (sheet 3) so studies stay comparable regardless of primary framework. [Convention: where a study spans frameworks, record one best-fit PRIMARY and name SECONDARY frameworks in the framework-notes column.]</t>
  </si>
  <si>
    <t>LOCKED RULES - SUPPLEMENTARY DETAIL (historical amendment-number log retired; full change history in DECISIONS_LOG.md)</t>
  </si>
  <si>
    <t>Reporting framework: TRIPOD-LLM (Gallifant et al., 2024) is the primary reporting reference for an all-LLM corpus, covering BOTH LLM model development/validation studies AND LLM response-quality / advice benchmark evaluations, replacing TRIPOD+AI. STARD-AI (accuracy vs reference standard), DECIDE-AI (prospective real-patient evaluation) and MI-CLAIM (universal baseline) are unchanged. Precedence [1 Jul 2026]: where a study both develops or validates a fitted model AND reports accuracy against a reference standard, the development/validation character governs the primary framework (TRIPOD-LLM), with STARD-AI recorded as secondary; this aligns the framework label with the RoB tool assignment (PROBAST+AI marks genuine model development/validation). Applied to S006, S035, S040, S046 (rerouted STARD-AI -&gt; TRIPOD-LLM), matching the S007 pattern. Studies that only evaluate an existing model against a reference standard, without fitting one, remain STARD-AI + QUADAS-2; TRIPOD-LLM + QUADAS-2 pairings (benchmark/vignette evaluations of off-the-shelf models) are correct by design and are not affected.</t>
  </si>
  <si>
    <t>Implementation maturity: Implementation-Strong requires real-patient evidence. Maturity sub-rung "2S" (simulated-interactive: OSCE / patient-actors / virtual patients) sits between levels 2 and 3 and does NOT clear the IM-Strong gate - simulated interactive evaluation is pre-deployment (lab/Stage-1-2a) under DECIDE-AI/IDEAL translational logic, distinct from in-vivo prospective evaluation; auto-crediting a simulation with the top implementation band would overstate maturity. Consequence applied: S004 (AMIE OSCE) carries design Simulated-interactive, maturity 2S, IM Partial (not Strong). Three studies reach IM-Strong across the full corpus, all at maturity 4: S005 (autonomous patient-facing deployment, RCT), S032 (assistive configuration) and S051 (oversight-gated configuration). Only S005 operates autonomously; the synthesis must not claim a single top-band study. The defensible point is that the one autonomous deployment offers no direct evaluation of the harms that autonomy could cause.</t>
  </si>
  <si>
    <t>Conventions: (i) Task taxonomy includes "Investigation / test ordering" and "Treatment / management recommendation"; severity grading is folded into "Triage / severity / urgency" (covers S002 grading+treatment and S005 test-ordering). (ii) Study-design list includes "Simulated-interactive (OSCE / patient-actor / virtual-patient)". (iii) Income coded by income group + setting resource level (see Income rule above). (iv) RCT N-funnel mapping as above. (v) Keep ONE best-fit PRIMARY framework per study for comparability; name SECONDARY frameworks in the sheet-3 notes (e.g. S004/S005 span DECIDE-AI primary + STARD-AI + TRIPOD-LLM).</t>
  </si>
  <si>
    <t>Domain bands are structured-interpretive, not mechanical. The count-based suggested band is a heuristic only; the reviewer-confirmed FINAL band governs. Where FINAL differs from suggested it is a documented override (reason in the domain Justification cell), surfaced per study in the "Overrides (FINAL vs suggested)" column on sheet 2. Tested: no single Yes/Partial threshold reproduces the FINAL bands (a weighted-score recalibration agreed no better than the raw count and corrupted CR/TW/SF), confirming the Equity and Implementation Limited-vs-Partial calls are genuinely interpretive and are retained as such. Operative interpretive criteria, stated for reproducibility: EQ Limited = no substantive (Yes) equity analysis, only incidental or token mentions; IM Limited = synthetic or offline evaluation only, with no real-world, prospective, or workflow element, irrespective of partial indicator credit. Override rate is reported transparently in the synthesis.</t>
  </si>
  <si>
    <t>Coded-field discipline: each [CODED] column holds ONLY a controlled-vocabulary value; nuance moves to the adjacent detail or notes column. Study design class is decoupled from input authenticity and aligned to Evaluation maturity. Evaluation maturity holds only the code. PHC relevance is collapsed to Direct / Adjacent / Borderline (the first-contact decision TYPE; setting and task qualifiers live in Clinical setting and Task type). A coded Funding/COI column sits alongside the verbatim funding text to support the COI x transparency synthesis.</t>
  </si>
  <si>
    <t>QA correction pass (27 Jun 2026): B1 LIC/LMIC recoded to the income-group rule (UMIC = Partial): S003, S006, S007, S020, S028, S029, S030, S037 (No to Partial) and S043, S054, S056, S065 (Yes to Partial); LIC Yes retained for S001, S025. B2 framework re-routing: S027, S039, S048 primary reset DECIDE-AI to TRIPOD-LLM (benchmark/retrospective evaluations without prospective real-patient data; secondaries named in sheet-3 notes); S027 maturity reset 2 to 1. B3 relevance confirmed: S023 Adjacent (ECG/AF interpretation is specialist), S041 Direct (paediatric primary-care prescribing). B4 S020 trustworthiness reverted Strong to Partial (consumer-UI run conditions). B5 S013 safety descriptive/indicator agreement confirmed (safety messaging assessed; advice accuracy not). B6 S021 and S065 prompt-sensitivity cells aligned with TW6 (repeat-run basis). B7 contamination: S037 already Moderate/high; S057 to Low/Unclear and S059 to Unclear (published/public case sources). B8 eight single-run vs variability studies verified, all bases genuine (bootstrap CIs or prompt-variant/repeat-run checks); no change. Missing countries entered: S027 Slovenia, S046 United States. All interpretive calls flagged for SD in col AT.</t>
  </si>
  <si>
    <t>Transparency coding (27 Jun 2026; three-level, conditioned on main text): score TW2, TW5 and the validity-block reproducibility items as follows. Yes = the detail is adequately given in the main text, or in a supplement or repository actually retrieved and verified. Partial = the authors point to supplementary materials for the detail and the reviewer could not retrieve them (claimed but unverifiable), whether the main text is silent or only partial. No = the detail is neither reported in the main text nor pointed to anywhere (genuinely absent). Justification records whether inaccessibility is author-side (no deposit, dead link, paywall) or reviewer-side (public file not retrievable in this workflow). Retrieval attempt is documented once in the methods; the convention is stated as a limitation (may under-credit studies whose supplements are adequate but inaccessible to a single reviewer). This rule can only hold a TW band down, never lift it. Applied uniformly across all 71 rows in the Part 2 sweep. Recommend supervisor sign-off before final submission.</t>
  </si>
  <si>
    <t>Risk-of-bias layer (corroborative, added post-protocol-amendment): QUADAS-2 (diagnostic/triage accuracy subset) and PROBAST+AI (genuine prediction-model subset) on sheet "6. RoB (QUADAS-2, PROBAST+AI)"; full tool-assignment rule, aggregation algorithm, citations and signalling-question wording on sheet "6. RoB key". Corroborative to the five bespoke domains above; does not replace them and is not combined into a single numeric score.</t>
  </si>
  <si>
    <t>QA correction pass (04 Jul 2026, supervisor/SME review): all 35 outstanding reviewer flags adjudicated and closed (relevance, eligibility, income-rule, result-discrepancy and reporting-credit decisions recorded per study in the Flags column); S028 LIC/LMIC recoded Partial to No (A4: public US EyeRounds case source, matching S026); result discrepancies in S043 (P=0.62 vs abstract 0.29) and S062 (7/12 vs abstract 6/12) resolved in favour of Results text.</t>
  </si>
  <si>
    <t>Standardisation pass (04 Jul 2026): Target user [CODED] restored to controlled vocabulary (Clinician-facing | Patient-facing | Both | Unclear); 7 studies recoded (S021, S027, S028, S037, S049, S070, S071), nuance recorded in Flags. Country field standardised to full names, semicolon-separated (USA/UK expanded; Turkey unified as Türkiye; The Netherlands as Netherlands).</t>
  </si>
  <si>
    <t>A - BIBLIOGRAPHIC</t>
  </si>
  <si>
    <t>B - STUDY CHARACTERISTICS</t>
  </si>
  <si>
    <t>C - TECHNOLOGY</t>
  </si>
  <si>
    <t>D - EVALUATION DESIGN</t>
  </si>
  <si>
    <t>E - OUTCOMES</t>
  </si>
  <si>
    <t>V - VALIDITY &amp; REPRODUCIBILITY (NEW)</t>
  </si>
  <si>
    <t>N - REVIEWER NOTES</t>
  </si>
  <si>
    <t>Title</t>
  </si>
  <si>
    <t>Authors</t>
  </si>
  <si>
    <t>Country</t>
  </si>
  <si>
    <t>Journal / Source</t>
  </si>
  <si>
    <t>DOI / URL</t>
  </si>
  <si>
    <t>Study design - detail</t>
  </si>
  <si>
    <t>Task type - detail</t>
  </si>
  <si>
    <t>N - total / source</t>
  </si>
  <si>
    <t>N - analysed</t>
  </si>
  <si>
    <t>N - sampled</t>
  </si>
  <si>
    <t>N - evaluated</t>
  </si>
  <si>
    <t>N - unit &amp; notes</t>
  </si>
  <si>
    <t>Model family</t>
  </si>
  <si>
    <t>Model version(s)</t>
  </si>
  <si>
    <t>Prompt sensitivity addressed</t>
  </si>
  <si>
    <t>Primary outcome(s)</t>
  </si>
  <si>
    <t>Secondary outcome(s)</t>
  </si>
  <si>
    <t>Extracted by</t>
  </si>
  <si>
    <t>Date extracted</t>
  </si>
  <si>
    <t>Funding/COI [CODED]</t>
  </si>
  <si>
    <t>Contamination risk [CODED]</t>
  </si>
  <si>
    <t>S001</t>
  </si>
  <si>
    <t>Large language models for frontline healthcare support in low-resource settings.</t>
  </si>
  <si>
    <t>Rutunda, Samuel; Williams, Gwydion; Kabanda, Kleber; Nkurunziza, Francis; Uwiduhaye, Solange; Rugegamanzi, Eulade; Nshimiyimana, Cyprien; Menon, Vaishnavi; Emmanuel-Fabula, Mira; Denniston, Alastair K.; Liu, Xiaoxuan; Hezagira, Emery; Mateen, Bilal A.</t>
  </si>
  <si>
    <t>Rwanda</t>
  </si>
  <si>
    <t>Nature Health</t>
  </si>
  <si>
    <t>10.1038/s44360-025-00038-1</t>
  </si>
  <si>
    <t>Benchmark / in-silico</t>
  </si>
  <si>
    <t>Comparative benchmark: 5 LLMs vs local clinicians on CHW-generated clinical questions; expert Likert rating on an 11-item rubric (adapted Med-PaLM-2); aligned rank transform ANOVA.</t>
  </si>
  <si>
    <t>Frontline community/primary care, rural Rwanda (4 districts); CHW tele-advice context</t>
  </si>
  <si>
    <t>Clinician-facing</t>
  </si>
  <si>
    <t>Direct - first-contact decision</t>
  </si>
  <si>
    <t>Holistic clinical advice / general guidance</t>
  </si>
  <si>
    <t>Open-ended clinical advice spanning diagnosis, management, escalation and referral</t>
  </si>
  <si>
    <t>CHW question-answer pairs; 18 removed for evaluator disagreement (final 506)</t>
  </si>
  <si>
    <t>Yes</t>
  </si>
  <si>
    <t>Gemini-2; GPT-4o; o3-mini; Deepseek R1; Meditron-70B</t>
  </si>
  <si>
    <t>Gemini-2-Flash; GPT-4o; o3-mini-high; Deepseek R1; Meditron-70B</t>
  </si>
  <si>
    <t>Local Rwandan GPs (n=14) and senior nurses (n=6)</t>
  </si>
  <si>
    <t>CHW-generated SBAR vignettes (Kinyarwanda voice then transcribed/translated) + fixed system prompt (full prompt published, Ext. Data Fig. 7); prompted natively in English and Kinyarwanda.</t>
  </si>
  <si>
    <t>No</t>
  </si>
  <si>
    <t>1 - Benchmark / in-silico</t>
  </si>
  <si>
    <t>Authentic field-generated / real clinical data</t>
  </si>
  <si>
    <t>Real questions from 101 CHWs across 4 Rwandan districts; voice recordings, nurse quality-screened</t>
  </si>
  <si>
    <t>Expert clinician panel Likert ratings (11-item rubric, adapted Med-PaLM-2); 2 evaluators/item with disagreement resolution. No objective ground-truth standard.</t>
  </si>
  <si>
    <t>Mean expert quality score (1-5) across 11 rubric dimensions, per model and clinician group; pairwise comparisons (LLMs vs clinicians)</t>
  </si>
  <si>
    <t>English vs Kinyarwanda performance; cost per response; topic-level variation; question-quality ratings</t>
  </si>
  <si>
    <t>Rubric includes perceived "extent of harm" and "likelihood of harm" + "omission of important information"; no objective unsafe-output / under-triage analysis</t>
  </si>
  <si>
    <t>Language (English vs Kinyarwanda); "understanding of local context" and "potential for demographic bias" rubric items; representativeness; structural/access inequities discussed</t>
  </si>
  <si>
    <t>Discussion only: single-Q&amp;A vs real practice; CHW-compliance/human factors; QA-at-scale cost (~$13M/yr for 60k CHWs); need for automated post-deployment monitoring; in-field studies underway</t>
  </si>
  <si>
    <t>All 5 LLMs significantly outperformed local clinicians (P&lt;0.001) on all 11 metrics. English means: Gemini-2 4.56, GPT-4o 4.53, o3-mini 4.49, Deepseek R1 4.16, Meditron-70B 3.99. Kinyarwanda ~0.15 lower but still &gt; clinicians. LLMs ~500× cheaper. (Abstract headline across all 11 metrics: Gemini-2 4.49, GPT-4o 4.48.)</t>
  </si>
  <si>
    <t>LLMs can deliver high-quality on-demand advice outperforming local experts, even in low-resource multilingual settings; promise for CHW support, but real-world confirmation needs in-field prospective studies and continuous post-deployment evaluation.</t>
  </si>
  <si>
    <t>NR (study run ~2025; received Jun 2025)</t>
  </si>
  <si>
    <t>No (temperature/params NR; system prompt published)</t>
  </si>
  <si>
    <t>Single-run</t>
  </si>
  <si>
    <t>Novel CHW field-generated questions (not from published/online sources)</t>
  </si>
  <si>
    <t>Low</t>
  </si>
  <si>
    <t>None declared</t>
  </si>
  <si>
    <t>Direct first-contact PHC decision support (CHW-facing); LLM-powered; structured outcomes; in date range; English full text.</t>
  </si>
  <si>
    <t>Part D verified 27 Jun 2026: relevance, maturity, framework, income and all five domain bands confirmed against source (OCR of scanned PDF).</t>
  </si>
  <si>
    <t>SD (validated)</t>
  </si>
  <si>
    <t>2026-06</t>
  </si>
  <si>
    <t>Independent</t>
  </si>
  <si>
    <t>S002</t>
  </si>
  <si>
    <t>Evaluation of multimodal large language models for psoriasis diagnosis, severity grading, and treatment recommendations from clinical photographs: ChatGPT shows  superior performance compared to other large language models.</t>
  </si>
  <si>
    <t>Boostani, Mehdi; Gisondi, Paolo; Bellinato, Francesco; Kiss, Tara; Zouboulis, Christos C.; Kuraitis, Drew; Goldfarb, Noah; Nádudvari, Nóra; Farabi, Banu; Hodosi, Balazs; Holló, Péter; Wikonkal, Norbert M.; Lőrincz, Kende; Banvölgyi, András; Paragh, Gyorgy; Kiss, Norbert</t>
  </si>
  <si>
    <t>Hungary</t>
  </si>
  <si>
    <t>Frontiers in Medicine</t>
  </si>
  <si>
    <t>10.3389/fmed.2026.1791488</t>
  </si>
  <si>
    <t>Retrospective real-world</t>
  </si>
  <si>
    <t>Retrospective diagnostic-accuracy study; 4 web-based multimodal LLMs on 303 standardized clinical photographs (163 psoriasis, 140 mimickers) from 160 patients; reference = blinded dermatologist consensus (2 + 3rd adjudicator); image-only input; sessions reset every 5 images; 30-case test-retest.</t>
  </si>
  <si>
    <t>Single-centre dermatology (Semmelweis Univ., Budapest); standardized DSLR images; framed for primary-care triage/referral</t>
  </si>
  <si>
    <t>Diagnosis + Triage / severity / urgency + Treatment / management</t>
  </si>
  <si>
    <t>Psoriasis-vs-mimicker identification (primary); + PGA severity grading and treatment-recommendation appropriateness among correctly-identified cases</t>
  </si>
  <si>
    <t>Clinical photographs (163 psoriasis, 140 mimickers), 160 patients. A priori target 155 (139 evaluable). "Sampled"=30-case test-retest subset. PGA/treatment among correctly-identified cases (per model).</t>
  </si>
  <si>
    <t>ChatGPT-5; ChatGPT-4o (OpenAI); Gemini 2.5 Flash (Google); Claude Sonnet 4.5 (Anthropic)</t>
  </si>
  <si>
    <t>ChatGPT-5; ChatGPT-4o; Gemini 2.5 Flash; Claude Sonnet 4.5</t>
  </si>
  <si>
    <t>Board-certified dermatologists (reference standard; 3 blinded achieved 100% accuracy). No same-dataset CNN comparison (acknowledged limitation).</t>
  </si>
  <si>
    <t>Image-only (no history/demographics/location). Fixed published prompts: "Can you guess the most likely diagnosis?"; if psoriasis: "...estimate the most appropriate PGA score and treatment recommendation?" Same wording/order across models; sessions reset every 5 images.</t>
  </si>
  <si>
    <t>2 - Retrospective real-world data</t>
  </si>
  <si>
    <t>303 standardized DSLR clinical photographs, Semmelweis Univ. dermatology, May 2022-Jan 2025; retrospective; confirmed psoriasis (clinical/histopath) + mimicker cohort</t>
  </si>
  <si>
    <t>Blinded dermatologist consensus: 2 board-certified (&gt;5 yrs) independent + 3rd-expert adjudication; clinical/histopath diagnosis; defined PGA (I-IV) and treatment-appropriateness criteria. Objective and well-specified.</t>
  </si>
  <si>
    <t>Diagnostic accuracy for psoriasis (sensitivity, specificity, PPV, NPV, accuracy; Wilson 95% CI); PGA scoring accuracy (among correctly diagnosed); treatment-recommendation appropriateness</t>
  </si>
  <si>
    <t>Test-retest agreement / composite repeatability (30-case subset); per-model comparison</t>
  </si>
  <si>
    <t>Sensitivity/NPV quantify missed psoriasis (Gemini sens 37.8% = major under-detection); treatment appropriateness quantifies potentially harmful advice. Discussion: inappropriate reassurance, delayed referral, mismanagement, medicolegal/oversight. No dedicated safety analysis.</t>
  </si>
  <si>
    <t>No subgroup performance analysis. Skin-tone representativeness explicitly discussed: Fitzpatrick II-III only, limited darker tones, performance may not hold in underrepresented groups; spectrum/acquisition bias acknowledged.</t>
  </si>
  <si>
    <t>Discussion only: clinician-supervised triage aid (not autonomous); human oversight/governance/accountability; needs prospective + external multi-centre validation. No workflow-integrated evaluation.</t>
  </si>
  <si>
    <t>Diagnostic accuracy: ChatGPT-5 93.1%, ChatGPT-4o 90.1%, Claude 83.6%, Gemini 61.5% (Gemini sensitivity only 37.8%). PGA accuracy (correct cases): ChatGPT-5 93.3%, ChatGPT-4o 92.9%, Gemini 82.7%, Claude 78.1%. Treatment appropriateness: ChatGPT-5 83.7%, ChatGPT-4o 82.1%, Claude 75.0%, Gemini 53.2%. Test-retest composite repeatability: ChatGPT-5 96.7% to Gemini 88.3%. Dermatologists 100% (LLMs below dermatologist level).</t>
  </si>
  <si>
    <t>General-purpose multimodal LLMs (esp. ChatGPT-5/4o) show strong psoriasis recognition and reasonable PGA/treatment support under standardized conditions; potential as clinician-supervised triage tools where dermatology access is limited; not for independent patient use; broader utility claims await external, multi-centre, real-world validation.</t>
  </si>
  <si>
    <t>NR (ChatGPT-5 / Claude Sonnet 4.5 imply late-2025 testing; received Jan 2026)</t>
  </si>
  <si>
    <t>No (web-based; no temperature/params; no system-instruction customization)</t>
  </si>
  <si>
    <t>Repeated runs</t>
  </si>
  <si>
    <t>Private institutional clinical photographs (not public/online datasets)</t>
  </si>
  <si>
    <t>High</t>
  </si>
  <si>
    <t>Retained as Adjacent: image-based psoriasis diagnosis / PGA severity / treatment is a first-contact-plausible decision type (GP or teledermatology triage and referral), so in scope per the borderline rules - but it was evaluated on specialist-collected standardized images against a dermatologist consensus reference, so the evidence is specialist-grade rather than first-contact-realistic (carried by Clinical realism / Applicability, not by relevance). LLM-powered; structured diagnostic-accuracy outcomes; in date range; English full text.</t>
  </si>
  <si>
    <t>PART 2 [27 Jun 2026]: relevance Adjacent to Direct, resolving the S002-vs-S016 near-twin under the relevance-vs-realism principle. The primary evaluated output (psoriasis-vs-mimicker identification from a clinical photograph for primary-care triage/referral) is a first-contact decision type, exactly as for the Direct-coded near-twin S016 (infantile-haemangioma-vs-mimicker recognition). The single-centre specialist dermatology setting, dermatologist reference standard and downstream PGA/treatment components are realism/applicability caveats that the principle states do not change relevance. Source-verified during the A9 check: maturity 2 (retrospective real-world, 303 real clinical photographs), STARD-AI, income No (Hungary HIC), TW Strong. Consequence: the Direct set is now 35 (was 34); Part D source-verification already effectively complete for S002. Five bands unchanged: CR Partial, TW Strong, SF Partial, EQ Partial, IM Limited. || PART 2 A9 RESOLVED [27 Jun 2026]: the exact diagnosis and PGA/treatment prompts are quoted verbatim in the main text, so TW2 Yes is main-text-based, not supplement-dependent. The only withheld item is the dataset (confidentiality), already reflected in TW5 Partial. No TW Yes depends on an inaccessible supplement; TW Strong confirmed. || Part D verified 27 Jun 2026 (via Part 2 reclassification and A9 source read): relevance Direct, maturity 2, STARD-AI, income No (Hungary HIC); CR Partial, TW Strong, SF Partial, EQ Partial, IM Limited.</t>
  </si>
  <si>
    <t>S003</t>
  </si>
  <si>
    <t>Evaluating GPT-4o for emergency disposition of complex respiratory cases with pulmonology consultation: a diagnostic accuracy study.</t>
  </si>
  <si>
    <t>Yıldırım, Cem; Aykut, Ahmet; Günsoy, Ertuğ; Öncül, Mehmet Veysel</t>
  </si>
  <si>
    <t>Türkiye</t>
  </si>
  <si>
    <t>Scand. J. Trauma Resusc. Emerg. Med.</t>
  </si>
  <si>
    <t>10.1186/s13049-025-01475-3</t>
  </si>
  <si>
    <t>Retrospective observational diagnostic-accuracy study; single model (GPT-4o) predicts ED disposition (discharge/ward/ICU) from real EHR data via 3 progressively enriched input tiers (Model 1 demographics+VBG; +labs; +chest CT); reference = actual hospital disposition; accuracy/sens/spec/PPV/NPV/F1; secondary = 14-day ED re-presentation among false-positive admits (NNE).</t>
  </si>
  <si>
    <t>Emergency department, tertiary academic hospital, Türkiye; selective high-acuity subgroup (complex respiratory cases requiring pulmonology consult + chest CT)</t>
  </si>
  <si>
    <t>Adjacent - relevant context</t>
  </si>
  <si>
    <t>Triage / severity / urgency + Referral / escalation</t>
  </si>
  <si>
    <t>ED disposition prediction (discharge vs ward vs ICU) = triage/urgency + escalation decision</t>
  </si>
  <si>
    <t>Patients. Funnel 509 consults then 369 isolated then 279 with CT then 232 non-PE then 221 final (11 incomplete excluded). Disposition: ward 153 (69.2%), ICU 20 (9.0%), discharge 48 (21.7%). Each case run through GPT-4o as 3 input tiers.</t>
  </si>
  <si>
    <t>Partial</t>
  </si>
  <si>
    <t>GPT-4o (OpenAI) - single model</t>
  </si>
  <si>
    <t>GPT-4o (public interface, same deployed version; tested 5-10 May 2025)</t>
  </si>
  <si>
    <t>Actual clinical disposition / pulmonologist documented judgment (reference). No real-time emergency-physician prediction comparator (acknowledged limitation).</t>
  </si>
  <si>
    <t>Fixed standardized template; patient variables in predefined slots; 3 input tiers. Opening instruction (verbatim): "Based on the following patient data, please determine the most appropriate ED disposition: discharge, ward admission, or ICU admission." Stateless isolated sessions; full structures in Supplementary Table 1.</t>
  </si>
  <si>
    <t>Retrospective EHR extraction, tertiary ED, Türkiye, Nov 2024-Feb 2025; consecutive complex respiratory patients (pulmonology consult + chest CT); 221 non-PE patients</t>
  </si>
  <si>
    <t>Actual clinical disposition (hospital admission records / pulmonologist judgment). Explicitly a real-world proxy, NOT a gold standard of clinical correctness; measures concordance with clinician decisions.</t>
  </si>
  <si>
    <t>Diagnostic accuracy of GPT-4o for disposition (discharge/ward/ICU): accuracy, sensitivity, specificity, PPV, NPV, F1, per input tier and category; confusion matrices; McNemar, bootstrap CIs, permutation tests for model comparison</t>
  </si>
  <si>
    <t>14-day ED re-presentation rate among false-positive admits (GPT admit / clinician discharge) + number-needed-to-evaluate (NNE); subgroups by age and SpO2</t>
  </si>
  <si>
    <t>Central: over-triage (low discharge sensitivity, so admit recommended for ~70% of discharged), under-triage / missed-admission (admission sensitivity, ICU NPV 96.5%), safety-vs-efficiency trade-off; 14-day re-presentation as missed-deterioration proxy (23.8-30.0%; NNE ~3-4).</t>
  </si>
  <si>
    <t>Subgroups by age (&lt;65/≥65) and SpO2 (clinical, not demographic). Discusses Western/English-trained LLMs underperforming in non-Western settings (Türkiye); region-specific fine-tuning/validation needed. No protected-characteristic equity analysis.</t>
  </si>
  <si>
    <t>Discussion: best as a "double-check"/secondary-screening/safety-net adjunct, not standalone triage engine; black-box (no transparent reasoning); cannot capture frailty/social/gestalt; needs prospective validation + workflow integration. No prospective/workflow evaluation performed.</t>
  </si>
  <si>
    <t>221 patients. Hospital-admission prediction: Model 1 acc 72.4% (sens 76.9/spec 56.2) to Model 3 acc 76.5% (sens 91.9/spec 20.8). Discharge: Model 3 spec 91.9/sens 20.8 (over-triage). ICU: acc 81.9%, sens 70, NPV 96.5%. No significant inter-model differences (all p&gt;0.22); Model 1 ≈ Models 2-3. 14-day re-presentation among GPT-admit/clinician-discharge: 23.8-30.0% (NNE ~3-4).</t>
  </si>
  <si>
    <t>GPT-4o shows high sensitivity for admission/ICU with enriched input, so potential to stratify disposition in complex respiratory ED cases; but low specificity, so over-triage and limited standalone utility; best as a clinician-supervised "double-check"/safety-net flagging high-risk discharges; needs prospective validation, region-specific adaptation, workflow integration. Proof-of-concept.</t>
  </si>
  <si>
    <t>Reported: 5-10 May 2025 (public GPT-4o)</t>
  </si>
  <si>
    <t>No (public interface; no temperature/params; no parameter tuning)</t>
  </si>
  <si>
    <t>Private institutional EHR (real patients; structured numeric clinical data), not public datasets</t>
  </si>
  <si>
    <t>Retained as Adjacent: ED disposition (discharge / ward / ICU) is an in-scope triage/urgency/escalation decision type, but the cohort is a downstream, high-acuity, specialist-referred subgroup (isolated pulmonary; post chest-CT + pulmonology consult; PE excluded; only 21.7% discharged) - differentiated and post-workup rather than first-contact/undifferentiated. Inclusion stands (triage/escalation is in scope; retrospective authentic data permitted); the downstream-cohort limitation is carried by Clinical realism (Partial) and Applicability (High). Valuable for the safety synthesis (quantifies over-triage and 14-day re-presentation).</t>
  </si>
  <si>
    <t>RESOLVED - supervisor/SME review, 04 Jul 2026: LIC/LMIC Partial confirmed (Türkiye UMIC, A4 rule). Relevance Adjacent confirmed (downstream high-acuity, specialist-referred, post-CT cohort; in-scope decision type with realism caveats). No outstanding queries.</t>
  </si>
  <si>
    <t>S004</t>
  </si>
  <si>
    <t>Advancing conversational diagnostic AI with multimodal reasoning</t>
  </si>
  <si>
    <t>Saab K.; Park C.; Strother T.; Freyberg J.; Barrett D.G.T.; Cheng Y.; Weng W.-H.; Stutz D.; Tomasev N.; Palepu A.; Lievin V.; Sharma Y.; Ruparel R.; Ahmed A.; Vedadi E.; Kanada K.; Hughes C.; Liu Y.; Brown G.; Gao Y.; Li S.; Mahdavi S.S.; Manyika J.; Chou K.; Matias Y.; Hassidim A.; Webster D.R.; Barral J.; Eslami S.M.A.; Kohli P.; Rodman A.; Natarajan V.; Schaekermann M.; Tu T.; Karthikesalingam A.; Tanno R.</t>
  </si>
  <si>
    <t>Canada; India (study sites); developer Google (United Kingdom/United States)</t>
  </si>
  <si>
    <t>Nature Medicine</t>
  </si>
  <si>
    <t>10.1038/s41591-026-04371-0</t>
  </si>
  <si>
    <t>Simulated-interactive (OSCE / patient-actor / virtual-patient)</t>
  </si>
  <si>
    <t>Randomized, blinded, OSCE-style comparative study (explicitly NOT an RCT): multimodal AMIE (Gemini 2.0 Flash + state-aware reasoning) vs board-certified PCPs in 105 simulated multimodal telehealth chat consultations (skin photos, ECGs, clinical documents) with patient-actors; rated by 18 specialists + patient-actors on 32 axes. Plus large auto-rater simulations, ablations and perception tests.</t>
  </si>
  <si>
    <t>Simulated remote/telehealth primary-care consultations (multimodal text chat); dermatology, cardiology, internal-medicine scenarios; OSCE labs in Canada and India</t>
  </si>
  <si>
    <t>Patient-facing</t>
  </si>
  <si>
    <t>Diagnosis + Triage / severity / urgency + Referral / escalation</t>
  </si>
  <si>
    <t>Full first-contact consultation: history-taking, differential diagnosis, management plan, escalation/referral recommendation, follow-up (+ empathy/communication)</t>
  </si>
  <si>
    <t>105 multimodal OSCE scenarios; each performed with both a PCP and AMIE, giving 210 consultations (204 expert-rated by 3 specialists each; 210 patient-actor-rated). 19 PCPs, 25 patient-actors, 18 specialists. Plus auto-rater sims (SCIN 885, PAD-UFES-20 1290, PTB-XL 2724, Clinical Docs 138) and perception tests (up to ~41k).</t>
  </si>
  <si>
    <t>Multimodal AMIE = Gemini 2.0 Flash (base) + state-aware reasoning framework</t>
  </si>
  <si>
    <t>Gemini 2.0 Flash (base); multimodal AMIE system; SFT variant tested in ablation</t>
  </si>
  <si>
    <t>Board-certified primary care physicians (n=19; median 6 yrs). Internal ablation baselines: vanilla Gemini 2.0 Flash, images-only, SFT variant.</t>
  </si>
  <si>
    <t>Multimodal text-chat consultation; state-aware dialogue (history-taking then diagnosis &amp; management then follow-up) dynamically requesting/interpreting artifacts (skin/ECG/docs). Framework described in detail (Fig 6), but exact prompts + codebase WITHHELD (safety/IP).</t>
  </si>
  <si>
    <t>2S - Simulated-interactive</t>
  </si>
  <si>
    <t>Mixed</t>
  </si>
  <si>
    <t>105 OSCE scenarios crafted by OSCE labs (Canada/India) around REAL image artifacts (SCIN skin photos from real users; PTB-XL ECGs; clinically-crafted documents) with synthetic patient profiles + patient-actors. Auto-rater sims use SCIN/PAD-UFES-20/PTB-XL/ClinicalDoc-QA.</t>
  </si>
  <si>
    <t>Per-scenario ground-truth condition (for top-k DDx accuracy) + blinded specialist consensus (18 specialists, 3 per consultation) + patient-actor ratings + auto-rater calibrated against human judgment. Multi-faceted and well-specified.</t>
  </si>
  <si>
    <t>Top-k diagnostic accuracy (DDx vs ground truth, k=1-10) + consultation quality across 32 axes (specialist + patient-actor): history-taking, diagnosis/management appropriateness, communication, empathy, and a 9-metric Multimodal Understanding &amp; Handling (MUH) rubric.</t>
  </si>
  <si>
    <t>Subgroups (image quality, image-grounded reasoning, hallucination of image findings); per-modality (skin/ECG/docs); ablations (state-aware reasoning; history-taking value; SFT tradeoffs); robustness to scenario augmentations; base-model perception tests.</t>
  </si>
  <si>
    <t>Hallucination (reporting findings not in artifacts) measured as a safety-critical metric in dialogue + post-questionnaire (specialist Y/N + auto-rater binary): AMIE showed no increase vs PCPs; hallucination harmed accuracy more for PCPs. Escalation-recommendation appropriateness rated. Safety-critical reasoning + oversight emphasised. No real-patient harm analysis (simulated).</t>
  </si>
  <si>
    <t>Demographic-robustness (fairness) explicitly tested via scenario augmentation (performance stable); multi-site (India + Canada); varied ethnicities/occupations in scenarios; digital-literacy/language disparities discussed as motivation for multimodal. Large-scale fairness across diverse populations noted as future work.</t>
  </si>
  <si>
    <t>Evaluates the full consultation PROCESS (history then dx then management then follow-up); telehealth deployment context, augmentation-not-replacement, safety-critical governance, chat-modality limits (no video/exam). No real workflow deployment; full RCT/CONSORT flagged as prerequisite.</t>
  </si>
  <si>
    <t>Multimodal AMIE rated similar or superior to PCPs on all assessed axes; SUPERIOR on 29/32 axes incl. 7/9 multimodal-reasoning metrics; higher top-k DDx accuracy (P&lt;0.001); better history-taking, management, empathy and multimodal artifact interpretation; no increase in hallucination; more robust to low image quality than PCPs. Ablations: state-aware reasoning and history-taking both improve accuracy; SFT helps ECG but degrades management (tradeoff). Robust to demographic/personality/semantic augmentation.</t>
  </si>
  <si>
    <t>State-aware multimodal reasoning lets AMIE conduct multimodal diagnostic dialogues matching/surpassing PCPs across accuracy and consultation quality in a simulated OSCE; validates potential to augment clinicians. Exploratory (NOT an RCT); considerable research and a full RCT needed before clinical translation; evolving research system.</t>
  </si>
  <si>
    <t>NR (Gemini 2.0 Flash base; study ~2025; received May 2025)</t>
  </si>
  <si>
    <t>No (state-aware framework described; exact prompts + codebase withheld for safety/IP; params not specified)</t>
  </si>
  <si>
    <t>Single-run per consultation; extensive robustness via scenario augmentation, ablation and bootstrap CIs</t>
  </si>
  <si>
    <t>Real image artifacts from PUBLIC datasets (SCIN, PTB-XL) embedded in synthetic OSCE scenarios; clinical documents privately crafted. Authors acknowledge public images may have been in pretraining.</t>
  </si>
  <si>
    <t>Unclear</t>
  </si>
  <si>
    <t>Industry-funded/authored</t>
  </si>
  <si>
    <t>Direct first-contact PHC: AI conducts a full primary-care telehealth consultation (history then DDx then management then escalation) from an undifferentiated presentation, compared head-to-head with PCPs. Patient-facing autonomous diagnostic dialogue. In date range; English full text.</t>
  </si>
  <si>
    <t>Industry-authored</t>
  </si>
  <si>
    <t>S005</t>
  </si>
  <si>
    <t>An LLM chatbot to facilitate primary-to-specialist care transitions: a randomized controlled trial</t>
  </si>
  <si>
    <t>Tao X.; Zhou S.; Ding K.; Li S.; Li Y.; Wu B.; Huang Q.; Chen W.; Shen M.; Meng E.; Chen X.; Hu H.; Zhang J.; Zhou J.; Zou L.; Ma L.; Han S.</t>
  </si>
  <si>
    <t>China (western - Guilin/Guangxi and Pingliang/Gansu)</t>
  </si>
  <si>
    <t>10.1038/s41591-025-04176-7</t>
  </si>
  <si>
    <t>Workflow-integrated / deployed (incl. RCT)</t>
  </si>
  <si>
    <t>Pragmatic, multicentre, single-blinded, individually randomised controlled trial (1:1:1): PreA-only vs PreA-human vs No-PreA, across 24 disciplines at two tertiary hospitals; 111 specialists reviewed PreA-generated referral reports before consultation. Patients unblinded; physicians blinded to PreA arm; analysts blinded. Plus a pre-trial virtual-patient simulation comparing the co-designed model with a local data-tuned counterpart.</t>
  </si>
  <si>
    <t>Outpatient specialist clinics at two academic tertiary hospitals (high-volume, resource-limited); patient self-referral context. PreA performs a pre-consultation general medical assessment normally done by primary care.</t>
  </si>
  <si>
    <t>Both</t>
  </si>
  <si>
    <t>Diagnosis + Referral / escalation + Investigation / test ordering</t>
  </si>
  <si>
    <t>Patient-facing chatbot conducts multiturn history-taking (~9 turns), generates 1-3 differential diagnoses with supporting/refuting evidence, suggests investigations (test ordering), and produces a structured referral report (demographics, history, complaints, symptoms, family history, suggested investigations, preliminary diagnoses, treatment recommendations) for the specialist. No explicit urgency-triage score. Test/investigation ordering has no dedicated task code (see flag).</t>
  </si>
  <si>
    <t>Unit = patients. RCT funnel: 2,332 assessed then 194 excluded then 2,138 randomised 1:1:1 then 69 lost then 2,069 analysed (PreA-only 691 / PreA-human 689 / No-PreA 689). Target &gt;=2,010 (670/arm), &gt;80% power, alpha 0.05, from a 90-patient pilot. Separate pre-trial simulation: 515-scenario audio corpus (199,145 words; 51.7% rural, 77.9% low-income, 11 provinces) + 600 virtual patient profiles (300 refine / 300 compare). 111 specialists, 24 disciplines, 2 hospitals. [O/P/Q/R columns are a benchmark funnel and map awkwardly to an RCT - see flag.]</t>
  </si>
  <si>
    <t>GPT-4o (OpenAI)</t>
  </si>
  <si>
    <t>GPT-4o mini ("GPT-4.0 mini"), as the co-designed PreA chatbot (agent + prompting layer); plus a local data-tuned counterpart (same base fine-tuned on local primary-care dialogues), tested only in the pre-trial simulation.</t>
  </si>
  <si>
    <t>Usual care (No-PreA: specialists given a routine report with patient age/sex only). Autonomy comparator: PreA-human (staff-supported use). Development comparator (pre-trial simulation): local data-tuned counterpart. Referral-quality comparison: physician clinical notes. Throughput: matched non-participating physicians.</t>
  </si>
  <si>
    <t>Patient enters history by voice or text over a WeChat-like interface; two-stage logic (inquiry then conclusion); real-time intention analysis simplifies language for low-literacy users; JSON-formatted outputs; targets 8-10 turns. Architecture and co-design described in detail, but exact prompts and the model are NOT released (commercial IP / regulated-device intent).</t>
  </si>
  <si>
    <t>4 - Workflow-integrated / deployed</t>
  </si>
  <si>
    <t>Real patients presenting to specialist outpatient clinics at two tertiary hospitals (live RCT). Pre-trial simulation used a de-identified audio corpus of 515 real primary-care consultations (11 provinces) and 600 LLM-generated virtual patient profiles validated by 5 clinicians.</t>
  </si>
  <si>
    <t>No formal diagnostic/triage reference standard. RCT outcomes (consultation duration, care coordination, communication) assessed vs the No-PreA control arm. Referral quality assessed post hoc vs physician clinical notes (imperfect; ~30% of notes blank). Automation-bias analysis vs No-PreA notes.</t>
  </si>
  <si>
    <t>Consultation duration (PreA-only 3.14+/-2.25 vs No-PreA 4.41+/-2.77 min; -28.7% [22.7-34.8]; P&lt;0.001); physician-rated care coordination (3.69+/-0.90 vs 1.73+/-0.95; +113.1%; P&lt;0.001); patient-rated ease of communication (3.99+/-0.62 vs 3.44+/-0.97; +16.0%; P&lt;0.001). PreA-only ~ PreA-human on all (autonomy).</t>
  </si>
  <si>
    <t>Physician throughput (28.54+/-9.58 vs 24.76+/-9.42 patients/shift; +15.3%; P=0.005; waiting times similar). Patient experience: attentiveness +15.1%, interpersonal regard +17.2%, satisfaction +17.0%, future acceptability +34.7% (all P&lt;0.001). Physician-reported utility (64.9% useful/very useful; valued diagnostic suggestions 87.5%, history acquisition 77.8%; 77.5% better communication; 54.1% workload relief). Clinical decision-making patterns (classifier F1 0.57, P=0.81). Referral-report concordance/quality. Subgroup analyses.</t>
  </si>
  <si>
    <t>No direct evaluation of diagnostic error, under-triage, missed escalation or inappropriate reassurance. Automation bias/anchoring tested indirectly: PreA-assisted vs No-PreA clinical notes near-indistinguishable (F1 0.57, P=0.81; dF1&lt;0.02; domain P=0.10-0.90), indicating no detectable systematic adoption of LLM content. Conclusion-stage design gives 1-3 differentials with supporting/refuting evidence to mitigate anchoring; adversarial co-design aimed to reduce harmful/biased/non-compliant outputs. Documentation-gap and over-reliance risks discussed. Given an autonomous patient-facing tool, direct safety evaluation is thin (see flag).</t>
  </si>
  <si>
    <t>Extensive prespecified subgroups: age, sex, education, work status, income, medical discipline, study site, participant type (patient vs care-partner). Consistent duration reductions across all; experience effects mostly consistent but high-income and paediatric subgroups showed no significant attentiveness gain. Co-design explicitly equity-driven: low-literacy accessibility, language simplification, rural/low-income representation (11 provinces), WHO equitable-AI alignment; argument that passively data-tuned models codify systemic inequities.</t>
  </si>
  <si>
    <t>Live workflow integration in routine outpatient operations: consultation duration, physician throughput per shift, patient waiting time, physician-reported workload relief and utility, autonomous operation (PreA-only ~ PreA-human), and integration of PreA referral reports into specialist pre-consultation review. Deployment context: high-volume, resource-limited tertiary hospitals.</t>
  </si>
  <si>
    <t>In a 2,069-patient RCT, autonomous patient-facing PreA cut specialist consultation time by 28.7%, more than doubled physician-rated care coordination (+113.1%), and improved patient communication ease (+16.0%) and all patient-experience measures, while raising throughput 15.3% without longer waits. PreA-only ~ PreA-human (works autonomously). PreA referral reports were rated higher quality than physician notes; physicians did not systematically adopt LLM content. Pre-trial, the co-designed model beat a local data-tuned counterpart across history/diagnosis/test-ordering.</t>
  </si>
  <si>
    <t>Co-designed, patient-facing LLM chatbots can be deployed autonomously to streamline primary-to-specialist transitions, improving both efficiency and patient-centred care in resource-limited settings; participatory co-design outperforms passive local-data fine-tuning for equitable deployment. Framed as preliminary/exploratory; larger multicentre trials with longer follow-up, cost-effectiveness and generalisability needed.</t>
  </si>
  <si>
    <t>Trial enrolment 8 Feb-30 Apr 2025; PreA (GPT-4o mini) frozen before enrolment.</t>
  </si>
  <si>
    <t>No (temperature/params not reported; JSON output format and ~8-10-turn target noted; model frozen pre-enrolment).</t>
  </si>
  <si>
    <t>Real patients in live clinics (no contamination concern for the trial). Pre-trial simulation grounded in real primary-care audio + LLM-generated virtual patients.</t>
  </si>
  <si>
    <t>Direct first-contact function: an autonomous patient-facing LLM performs the initial general medical assessment (history then differential diagnosis then investigations then referral) that would normally be done by a primary care provider, and is the patient's first clinical contact for the visit. LLM-powered (GPT-4o mini), structured outcomes, in date range, English full text. Retained despite the primary-to-specialist (rather than classic front-door) setting because the evaluated output directly informs first-contact diagnosis and referral (see flag).</t>
  </si>
  <si>
    <t>Part D verified 27 Jun 2026: relevance, maturity, framework, income and all five domain bands confirmed against source (OCR of scanned PDF). || PART 2 SYNTHESIS FLAG [27 Jun 2026]: the workbook holds three IM Strong studies (S005 autonomous PreA-only arm, S032 assistive reader, S051 nurse-oversight), all maturity 4. The locked synthesis line ("the single study that deploys autonomously on real patients is the only one to earn the top implementation band") is contradicted by S032 and S051 also earning IM Strong. The three bands are individually correct (maturity 4, 4-5 IM Yes, clearing the A2/A3 gate); RESOLVED - supervisor review, 04 Jul 2026: synthesis narrative revised to read: three maturity-4 deployments (S005, S032, S051) earn Implementation-Strong; only S005 deploys autonomously, and it provides no autonomy-specific harm evaluation. No band change.</t>
  </si>
  <si>
    <t>S006</t>
  </si>
  <si>
    <t>Early diagnosis of axial spondyloarthritis in primary care using multi-agent systems</t>
  </si>
  <si>
    <t>Ji X.; Li Z.; Zeng L.; Hu L.; Wang Y.; Zhang K.; Shi L.; Wei M.; Chen L.; Guo L.; Dong J.; Wang A.; Sun L.; Song Y.; Wang H.; Wang J.; Lei Y.; Yue W.; Zhao Z.; Zhu J.; Huang F.; Zhang J.; Li T.; Li K.</t>
  </si>
  <si>
    <t>China</t>
  </si>
  <si>
    <t>npj Digital Medicine</t>
  </si>
  <si>
    <t>10.1038/s41746-026-02372-4</t>
  </si>
  <si>
    <t>Retrospective development-and-validation diagnostic-accuracy study of SpAgents, a four-agent system (Planner/Data/Tool/DoctorAgent) combining off-the-shelf LLMs with a trained MRI imaging model (3D U-Net + ResNet SPARCC scoring). 545 patients from one hospital split into training (359) and validation (186); independent external test cohort of 51 from five other hospitals. Three outputs (axSpA / non-axSpA / UNSURE). Includes a retrospective multi-reader sub-study: 7 physicians diagnosed a balanced 100-case set unassisted then AI-assisted (2-week and 3-month washout). Ablations: DoctorAgent LLM choice, long-term memory, ToolAgent, progressive data availability (EXP1-4).</t>
  </si>
  <si>
    <t>Patients with chronic low back pain / suspected axSpA from a hospital Rheumatology and Immunology department (PLA General Hospital, Beijing) plus five other tertiary hospitals; framed as a primary-care diagnostic/referral aid for PCPs. Data collected Jan 2011-Oct 2023.</t>
  </si>
  <si>
    <t>Primary evaluated task = diagnostic classification of axSpA (sens/spec/acc/F1). System is explicitly positioned to triage and prioritise primary-care referrals to rheumatology; also emits further-investigation recommendations (when UNSURE) and treatment recommendations for positive cases, but these two are not quantitatively evaluated. See flag on whether to add Investigation/test-ordering and Treatment/management.</t>
  </si>
  <si>
    <t>Patients. 596 enrolled (suspected axSpA / chronic low back pain). Internal cohort 545 (PLA General Hospital) split train 359 / validation 186; external test 51 from five other hospitals. Prevalence enriched: axSpA 73.3% train, 72.0% val, 64.7% test. 'Sampled' = 100-case balanced set (50 axSpA / 50 non, from train+val) for the 7-physician unassisted-vs-assisted comparison. 'Evaluated' = 237 held-out diagnostic-accuracy cases (validation 186 + external test 51); 359 training cases used for development. The four-slot funnel maps awkwardly onto a train/val/test + reader sub-study design - see flag.</t>
  </si>
  <si>
    <t>DeepSeek (DeepSeek-Chat / DeepSeek-Reasoner); alternative DoctorAgent LLMs HuatuoGPT-O1, DouBao, Qwen-Plus. Imaging: 3D U-Net + ResNet (SPARCC scoring). Embeddings ClinicalBERT; vector search FAISS.</t>
  </si>
  <si>
    <t>DeepSeek-Chat (= DeepSeek-V3, cited) for Planner/Data/ToolAgent; DoctorAgent compared across HuatuoGPT-O1, DeepSeek-Chat, DouBao, Qwen-Plus (= Qwen2.5), DeepSeek-Reasoner (= DeepSeek-R1); optimal = DeepSeek-Chat + DeepSeek-Reasoner. API snapshot dates / temperature not reported.</t>
  </si>
  <si>
    <t>Seven licensed physicians (3 PCPs with 5/8/15 yrs; 3 rheumatologists with 1/6/12 yrs; 1 orthopedist 10 yrs), unassisted vs SpAgents-assisted on a 100-case set. Plus internal comparison of 5 DoctorAgent LLMs and ablations (memory, ToolAgent, data tiers). Reference standard = senior-rheumatologist consensus diagnosis.</t>
  </si>
  <si>
    <t>Structured multimodal pipeline: PlannerAgent (intent to subtasks), DataAgent (EHR text + labs + DICOM MRI + reports), ToolAgent (MRI to SPARCC score), DoctorAgent (synthesis to axSpA/non-axSpA/UNSURE + rationale). Prompts adhere to ASAS-EULAR criteria; full algorithm in Supplementary Note 1, prompts in Supplementary Note 2. DoctorAgent retrieves top-3 similar past cases (ClinicalBERT + FAISS) into the prompt.</t>
  </si>
  <si>
    <t>Retrospective real-patient data: EHR free-text (symptoms, history, family history), labs (CRP, ESR, HLA-B27), and sacroiliac-joint MRI (DICOM) with reports. Single-centre development cohort (PLA General Hospital, Jan 2011-Oct 2023) + five-hospital external test cohort. MySQL store, anonymised, RBAC access.</t>
  </si>
  <si>
    <t>Final diagnosis by two rheumatologists with &gt;10 yrs experience using outpatient follow-up + comprehensive clinical data; discrepancies adjudicated by a third senior expert to consensus; ASAS-EULAR axSpA classification. Robust, appropriate expert reference standard.</t>
  </si>
  <si>
    <t>Diagnostic accuracy of SpAgents for axSpA: sensitivity, specificity, accuracy, F1, balanced accuracy (validation + external test). UNSURE outputs excluded from primary metrics (also reported as incorrect in an 'accuracy with UNSURE' variant). Bootstrap (1000-iter) 95% CIs; McNemar tests.</t>
  </si>
  <si>
    <t>Physician performance unassisted vs SpAgents-assisted (sens/spec/acc/F1) at 2-week and 3-month washout; ablations of long-term memory, ToolAgent, and progressive data availability (EXP1-4); per-DoctorAgent-LLM comparison; UNSURE rate; mean time and token cost (~0.0023 USD per diagnosis).</t>
  </si>
  <si>
    <t>Missed-diagnosis (false-negative) emphasis throughout - sensitivity is the headline and a false-negative case is examined (Case 2); UNSURE deferral with further-test recommendations hedges over-confident error; ToolAgent explicitly added to raise specificity (reduce false positives / misdiagnosing bone-marrow oedema as axSpA). Black-box / hallucination risk acknowledged (explanation output made a design requirement) but not evaluated; treatment recommendations not safety-evaluated; no over-reliance / automation-bias analysis.</t>
  </si>
  <si>
    <t>No subgroup or differential-performance analysis (sex, age, site, ethnicity). No language/communication analysis (single-language Chinese system). Representativeness acknowledged only as a generalizability limitation (broader prospective populations needed). Access framed positively (cost ~0.0023 USD/case; value for resource-constrained regions) without examining that MRI / HLA-B27 dependence could itself limit first-contact access.</t>
  </si>
  <si>
    <t>Retrospective multi-reader assisted-diagnosis effect (PCPs and junior rheumatologists improved in sensitivity and accuracy with SpAgents, sustained at 3 months); UNSURE-and-recommend-further-tests behaviour under incomplete data; cost-per-diagnosis. Not deployed: file-based data source, no hospital-information-system integration, no prospective or live-workflow evaluation (all flagged by authors as future work).</t>
  </si>
  <si>
    <t>Optimal config (DeepSeek-Chat + DeepSeek-Reasoner, with memory). Validation: sens 0.8615, spec 0.8000, acc 0.8444, F1 0.8889. External test (51 pts): sens 0.9375, spec 0.7368, acc 0.8627, F1 0.8955. Long-term memory and ToolAgent each improved performance (ToolAgent mainly raised specificity). UNSURE rate fell as data accrued: EXP1 history-only ~0.90 then EXP4 +MRI 0.037. Vs physicians on 100 cases: SpAgents sens 0.94 / acc 0.86, higher than PCPs and junior rheumatologists (p&lt;0.05), equivalent to senior rheumatologists; assisted PCPs gained 16-34% sensitivity and 3-16% accuracy.</t>
  </si>
  <si>
    <t>SpAgents matches senior rheumatologists and outperforms less-experienced clinicians for axSpA diagnosis, and improves PCPs' performance when used as assistance, offering a way to cut diagnostic delay and prioritise referrals; it adapts to incomplete data by deferring (UNSURE) and recommending further tests. Authors call for hospital-information-system integration and large-scale prospective multicentre validation before real-world deployment.</t>
  </si>
  <si>
    <t>Not reported (API snapshot dates not given; accepted Jan 2026). Statistical environment reported (Python 3.12.10; pandas / NumPy / scipy versions).</t>
  </si>
  <si>
    <t>No (no temperature / seed / decoding parameters for the LLMs)</t>
  </si>
  <si>
    <t>Single-run (no repeat-run / stochastic-variability analysis; CIs are bootstrap over cases, not over model runs)</t>
  </si>
  <si>
    <t>Private institutional real-patient data (EHR + MRI), six hospitals; not public datasets</t>
  </si>
  <si>
    <t>Low (private institutional cases; general medical knowledge in base LLMs is not case-specific)</t>
  </si>
  <si>
    <t>None declared. Authors declare no competing interests; explicit statement that no generative AI was used in manuscript writing. Funding: Beijing Natural Science Foundation; National Key R&amp;D Program of China; PLA General Hospital Youth Innovation Fund (all government/institutional). Independent of the LLM developers (DeepSeek etc. are third-party). Code openly available (non-commercial); patient data withheld.</t>
  </si>
  <si>
    <t>Included. Original empirical study of an LLM-powered (multi-agent) system performing a first-contact decision type (diagnosis + triage/referral of chronic low back pain, explicitly targeted at PCPs and tested in PCP-assist mode); structured diagnostic-accuracy + reader outcomes; 2026; English. Drafted relevance = Direct because the intended/evaluated decision and target user are first-contact; the specialist-derived enriched cohort and MRI/HLA-B27 dependence are realism/applicability caveats (Clinical realism Partial, Applicability High), not a relevance downgrade. Direct/Adjacent is a borderline call - see flag.</t>
  </si>
  <si>
    <t>PILOT FLAGS (drafts, SD to confirm): (1) RELEVANCE Direct vs Adjacent - drafted Direct (decision type + target user are first-contact; PCPs tested assisted) but the evaluation cohort is specialist rheumatology-derived, enriched (~73% axSpA), requiring completed MRI + HLA-B27 - structurally like S002/S003 which were coded Adjacent. Confirm Direct or recode. (2) TW PIVOTAL - suggested Strong (5/6) on open code + prompts-in-supplement + robust expert reference + good comparators; sole No is TW6 (no repeat-run / prompt-sensitivity / generation settings; data withheld). SD may downgrade TW5 to Partial (data withheld + settings NR), giving TW Partial. Clean transparency contrast with S004. (3) EQ borderline Partial/Limited - Partial rests on two soft Partials only (representativeness-as-limitation; access/cost framing); no subgroup, fairness, or language analysis. Stricter read = Limited (pilot's first). (4) TASK code - system also emits Investigation/test-ordering and Treatment/management (unevaluated); add to code (cf. S004)? (5) N-FUNNEL friction - train/val/test (359/186/51) + 100-case reader sub-study map awkwardly; drafted 596/596/100/237 (training excluded from 'evaluated'). Confirm. (6) Reporting completeness 68.75% (~69%) hinges on R6 (subgroup/fairness) = Not reported; reading the generalizability caveat as Partial gives 75%. (7) 'Extracted by' uses the full pending-review string per handover; S001-S005 read just 'SD ' - standardise? || QA-correction [27 Jun 2026]: LIC/LMIC recoded No to Partial (UMIC, A4 rule). (pending SD confirmation). || Part D verified 27 Jun 2026: relevance, maturity, framework, income and all five domain bands confirmed against source (OCR of scanned PDF). Code/data-availability statement and supplement underpin TW5 and were not re-OCR read in this pass; design, framework and income independently confirmed. || PART 2 A9 RESOLVED [27 Jun 2026]: the data/code availability statement points to github.com/SpAgents/SpAgents; the repository is live and was retrieved in this workflow, and utils/prompt.py plus the agent modules contain the full prompt designs (including the ASAS-EULAR diagnostic prompt). TW2 and TW5 Yes therefore rest on a repository actually retrieved and verified, not on the inaccessible journal Supplementary Notes. The only withheld item is patient imaging data (institutional confidentiality, appropriate). TW Strong confirmed; A9 holds nothing down. || RESOLVED - supervisor review, 04 Jul 2026 (residual pilot items): (3) EQ Partial confirmed per Part D source verification. (4) Task code retained as evaluated tasks only (Diagnosis + Triage + Referral); unevaluated Investigation/Treatment emissions remain in the detail column - rule applies corpus-wide. (5) N-funnel 596/596/100/237 confirmed (training cases excluded from evaluated). (6) R6 Not reported stands - a generalisability caveat is not a subgroup/fairness analysis; reporting completeness 0.6875 unchanged. (7) Extracted-by already standardised (SD (validated)). No outstanding queries.</t>
  </si>
  <si>
    <t>S007</t>
  </si>
  <si>
    <t>Stroke Diagnosis and Prediction Tool Using ChatGLM: Development and Validation Study</t>
  </si>
  <si>
    <t>Song X.; Wang J.; He F.; Yin W.; Ma W.; Wu J.</t>
  </si>
  <si>
    <t>Journal of Medical Internet Research</t>
  </si>
  <si>
    <t>10.2196/67010</t>
  </si>
  <si>
    <t>Development-and-validation study of a stroke diagnosis tool built on ChatGLM-6B (open-weight, ~6B params), fine-tuned with instruction tuning + LoRA (rank 8), plus dynamic few-shot kNN in-context learning and 'tool chaining' (NCCT radiology-report text concatenated into the input). One sequential 4-question workflow: Q1 stroke vs nonstroke, Q2 ischaemic vs haemorrhagic, Q3 IVT needed (if ischaemic), Q4 LVO (if ischaemic). Development cohort 1885 (991 stroke + 894 age/sex/time-matched nonstroke controls), 9:1 train/internal-val split; external test 335 (230 same hospital, later period + 105 another hospital). Zero-shot / few-shot / LoRA-fine-tune and with/without tool-chaining compared; per-task EHR entry-combination selection.</t>
  </si>
  <si>
    <t>Emergency room of a comprehensive stroke centre / teaching hospital (Beijing Tsinghua Changgung Hospital), neurology-ER cohort of acute focal-neurological-symptom patients; framed for primary-care / primary-stroke-centre early identification and transfer. Data 2016-2024.</t>
  </si>
  <si>
    <t>Diagnosis + Triage / severity / urgency + Referral / escalation + Treatment / management</t>
  </si>
  <si>
    <t>Q1 stroke recognition (diagnosis / acute triage) and Q2 ischaemic-vs-haemorrhagic subclassification are first-contact-relevant; Q3 IVT-need is a treatment/management recommendation and Q4 LVO feeds referral/escalation (transfer for thrombectomy). Covers all four task codes; the IVT (treatment) and LVO (transfer) halves are the specialist-leaning components. See task-code flag.</t>
  </si>
  <si>
    <t>Patients. Funnel: 341,026 ER admissions (2016-2024) then 33,762 neurology ER (focal neurological symptoms) then 12,600 cerebrovascular (ICD-10) then 991 stroke within 24h; + 894 matched nonstroke controls = 1885 development cohort (9:1 train / internal-val, internal val ~188). External test 335 = 230 same hospital (later period) + 105 other hospital. Per-question subsets differ (Q2/Q3/Q4 run on stroke / ischaemic subsets only, each forced to two options). Case-mix artificially balanced (~53% stroke in development) vs true ER prevalence. Four-slot funnel maps awkwardly onto train/val/test - see flag.</t>
  </si>
  <si>
    <t>ChatGLM (GLM family, Tsinghua / Zhipu) - single model</t>
  </si>
  <si>
    <t>ChatGLM-6B, LoRA-fine-tuned (rank 8, batch 6, grad-accum 1, max 2000 steps, fp16, lr 5e-5); few-shot kNN; tool-chaining of NCCT report text</t>
  </si>
  <si>
    <t>No human-clinician comparator evaluated on the data. Internal comparators: zero-shot vs few-shot(3) vs LoRA fine-tune; with vs without tool-chaining; EHR entry-combination selection. Clinical scales (CPSS, 3-ISS, ASPECTS) and 'experienced stroke neurologist' cited narratively only, not head-to-head on the same data (acknowledged gap).</t>
  </si>
  <si>
    <t>Exact prompt reported (role = neurology physician; the 4 questions). Instruction-tuning format shown (Figure 3). Eight EHR entry combinations enumerated (Textbox 1), manually selected per task by completeness. Dynamic few-shot via kNN in ChatGLM-6B embedding space. Tool-chaining = NCCT scans + radiology reports integrated as text into the record (text-only model; imaging consumed as report text, not raw images).</t>
  </si>
  <si>
    <t>Retrospective EHR free-text (demographics, complaints, history, neurological + auxiliary examination) plus NCCT radiology reports, from a comprehensive stroke-centre ER; external test from two hospitals. Anonymous; informed consent waived (EHR analysis). Some fields missing (handled as 'information not provided').</t>
  </si>
  <si>
    <t>Discharge diagnosis (ICD-10) for stroke / nonstroke and ischaemic / haemorrhagic; LVO confirmed by CTA / MRA (objective). Q3 IVT label = IVT actually received - a treatment-delivered PROXY for eligibility (affected by contraindications, time windows, patient factors), not a gold-standard eligibility adjudication. Reference clear, but the IVT-need reference is a proxy and caps interpretability for that task.</t>
  </si>
  <si>
    <t>Per-task accuracy, sensitivity, specificity for Q1-Q4 on internal validation and two external test cohorts (confusion matrices in Figure 4). LoRA-fine-tuned model is the headline; zero-shot / few-shot baselines and entry-combination comparisons (Table 3) reported as secondary.</t>
  </si>
  <si>
    <t>Zero-shot vs few-shot(3) vs LoRA fine-tune comparison; with vs without tool-chaining; optimal vs all-entry combination (p&lt;0.001 Q3; p=0.017 Q4). No CIs on headline metrics; P-values only for combination comparison.</t>
  </si>
  <si>
    <t>Sensitivity / specificity reported per task and the 'high specificity, limited sensitivity' problem is explicitly flagged: low sensitivity for the treatment-critical tasks (Q4 LVO sens 0.25-0.50; Q3 IVT external sens 0.50-0.67) means many LVO / IVT-eligible patients are MISSED (missed thrombectomy / thrombolysis candidates) - the central safety concern. Hallucination acknowledged as unavoidable with mitigation (temperature, prompt, external verification) and a caution to interpret outputs carefully; not quantified. Over-recommendation (IVT specificity 0.59-0.67 in some cohorts) not framed as a harm.</t>
  </si>
  <si>
    <t>Cross-site differential performance reported (marked drop at the other hospital, e.g. Q1 acc 0.99 internal to 0.79 other; Q3 0.894 to 0.60), attributed to note-template / radiology-report differences. Representativeness limitations explicitly discussed (two centres, exclusively Chinese population, possible data bias). No demographic / protected-characteristic subgroup analysis. Strong access-equity framing throughout: stroke-care disparities, low IVT rates (~6% China), stroke-neurologist shortage, underserved regions - the tool is positioned as an equity-of-access intervention (early identification + transfer from spoke to hub).</t>
  </si>
  <si>
    <t>Intended primary-care to stroke-centre transfer workflow described; deployment advantages emphasised (cheap, low-resource ChatGLM-6B, easy hospital deployment); auxiliary-tool framing with human oversight ('interpret with caution'). External-site accuracy degradation noted as a real deployment risk (template / report heterogeneity). No care-process, human-in-the-loop, prospective, or workflow-integrated evaluation performed.</t>
  </si>
  <si>
    <t>LoRA-fine-tuned ChatGLM-6B. Q1 stroke vs nonstroke: val acc 0.99 (sens 1.00 / spec 0.978); Changgung 0.955 (0.909 / 0.964); Other 0.791 (0.812 / 0.750). Q2 ischaemic vs haemorrhagic: val 1.00; Changgung 0.991; Other 0.971. Q3 IVT need: val 0.894 (0.985 / 0.667); Changgung 0.600 (0.667 / 0.593); Other 0.817 (0.500 / 0.880). Q4 LVO: val 0.800 (0.500 / 0.900); Changgung 0.886 (0.250 / 0.936); Other 0.833 (0.333 / 1.000). Sharp external-site drop on Q1 and Q3; LVO / IVT sensitivity poor across cohorts. LoRA &gt;&gt; few-shot &gt;&gt; zero-shot.</t>
  </si>
  <si>
    <t>First LLM developed for stroke diagnosis; leverages clinical text + NCCT to identify stroke and guide recanalization, with good in-context understanding and missing-value handling; affordable, easily deployed ChatGLM-6B suited to primary care. Authors state results 'necessitate validation through widespread deployment' but also claim accuracy 'comparable to an experienced stroke neurologist' and that easy deployment could 'undoubtedly' enable wide-scale primary-care use - claims that outrun the evidence (see IM).</t>
  </si>
  <si>
    <t>Open-weight ChatGLM-6B fine-tuned locally (no API / snapshot date). Submitted Sep 2024; accepted Feb 2025; published 26 Feb 2025.</t>
  </si>
  <si>
    <t>Partial (LoRA training hyperparameters fully reported; inference temperature mentioned but value / decoding settings not given)</t>
  </si>
  <si>
    <t>Single-run (no repeat-run / stochastic-variability analysis)</t>
  </si>
  <si>
    <t>Private institutional EHR + NCCT reports (real patients), two hospitals; not public datasets</t>
  </si>
  <si>
    <t>Low (private institutional cases; LoRA-fine-tuned and tested on held-out internal + external data)</t>
  </si>
  <si>
    <t>None declared. Funding: National Key R&amp;D Program of China. Note: authors are Tsinghua-affiliated (incl. Institute for AI Industry Research, Tsinghua) and the chosen model ChatGLM / GLM is a Tsinghua-originated family - a mild affiliation-proximity signal (selection of the institution's own model + favourable framing of its affordability / deployability), not direct developer-authorship and not declared; tie to mechanism, not motive. Prompts given; code not shared; data withheld (anonymous EHR).</t>
  </si>
  <si>
    <t>Included. Original empirical study of an LLM (ChatGLM-6B, LoRA-fine-tuned) performing first-contact-relevant decision types (acute stroke recognition + triage + transfer/escalation, with IVT/LVO treatment-selection sub-tasks); structured diagnostic-accuracy outcomes; 2025; English. Drafted relevance = Adjacent: stroke recognition / triage is an in-scope first-contact decision type, but the evaluation is entirely on a downstream neurology-ER cohort at a comprehensive stroke centre, CT-report-dependent, artificially balanced, with two of four tasks (IVT, LVO) being specialist treatment-selection and no first-contact user tested. Downstream-context + CT-dependence carried by Clinical realism + Applicability per the relevance-vs-realism rule. Direct/Adjacent is a borderline call - see flag.</t>
  </si>
  <si>
    <t>RESOLVED - supervisor/SME review, 04 Jul 2026: Relevance Adjacent confirmed - evaluated output set is mixed (IVT/LVO are specialist treatment-selection), cohort is downstream neurology-ER with CT-report inputs and no first-contact user tested; correctly patterned on S003, distinct from S006 (PCPs tested). Maturity 2 confirmed - external cohort is prospectively accrued but the model is run offline on extracted records with no clinician acting on outputs. No outstanding queries.</t>
  </si>
  <si>
    <t>S008</t>
  </si>
  <si>
    <t>Towards conversational diagnostic artificial intelligence</t>
  </si>
  <si>
    <t>Tu T.; Schaekermann M.; Palepu A.; Saab K.; Freyberg J.; Tanno R.; Wang A.; Li B.; Amin M.; Cheng Y.; Vedadi E.; Tomasev N.; Azizi S.; Singhal K.; Hou L.; Webson A.; Kulkarni K.; Mahdavi S.S.; Semturs C.; Gottweis J.; Barral J.; Chou K.; Corrado G.S.; Matias Y.; Karthikesalingam A.; Natarajan V.</t>
  </si>
  <si>
    <t>Canada; India; United Kingdom; United States (developer/authors)</t>
  </si>
  <si>
    <t>Nature</t>
  </si>
  <si>
    <t>10.1038/s41586-025-08866-7</t>
  </si>
  <si>
    <t>Randomized, double-blind crossover remote OSCE-style study comparing AMIE with board-certified primary care physicians in synchronous text-based consultations with validated patient-actors.</t>
  </si>
  <si>
    <t>Remote text-based simulated diagnostic consultations / OSCE; primary-care/generalist diagnostic dialogue.</t>
  </si>
  <si>
    <t>Conversational diagnostic history-taking with differential diagnosis, management plan, escalation/follow-up, investigations and treatment recommendations.</t>
  </si>
  <si>
    <t>159 scenario packs/simulated patients; 20 PCPs; 20 patient-actors; 33 specialist physicians; AMIE trained on large real-world and simulated datasets.</t>
  </si>
  <si>
    <t>159 paired simulated-patient scenarios; 318 online text consultations (one AMIE and one PCP per scenario) with specialist and patient-actor evaluation.</t>
  </si>
  <si>
    <t>159 scenario packs sourced from India (75), Canada (70) and UK (14).</t>
  </si>
  <si>
    <t>159 simulated patients/scenarios; each AMIE/PCP OSCE dataset evaluated by three specialist physicians; patient-actors completed post-consultation ratings.</t>
  </si>
  <si>
    <t>Unit = simulated OSCE scenario / consultation. Scenarios covered cardiovascular (31), respiratory (32), gastroenterology (33), neurology (32), OBGYN/urology (15), internal medicine (16); paediatrics, psychiatry, ICU and inpatient case management excluded.</t>
  </si>
  <si>
    <t>AMIE</t>
  </si>
  <si>
    <t>AMIE built on PaLM 2; exact AMIE/base-model version, release or checkpoint NR.</t>
  </si>
  <si>
    <t>20 board-certified primary care physicians; specialist physician ratings; patient-actor ratings.</t>
  </si>
  <si>
    <t>Online synchronous text-chat consultation. AMIE used a three-step chain-of-reasoning process; article states prompts for simulated-dialogue steps are in Supplementary Table 3, but model code/weights not released.</t>
  </si>
  <si>
    <t>Adapted from real cases</t>
  </si>
  <si>
    <t>OSCE scenario packs from Canada and India OSCE laboratories plus UK MRCP sample packs; training used MedQA, long-form QA, MIMIC-III summaries, 98,919 de-identified real medical-conversation transcripts and self-play simulated dialogues.</t>
  </si>
  <si>
    <t>Scenario-pack ground-truth diagnosis and accepted differential diagnoses; specialist physician ratings by three raters per case using majority vote/median; patient-actor ratings.</t>
  </si>
  <si>
    <t>Top-k DDx accuracy against ground truth/accepted differential; specialist-rated and patient-actor-rated consultation quality/diagnosis/management axes.</t>
  </si>
  <si>
    <t>Information-acquisition efficiency, auto-evaluation analyses, specialty/location analyses, disease vs non-disease-state analyses, ablations, communication/empathy ratings.</t>
  </si>
  <si>
    <t>Escalation recommendation appropriateness, follow-up recommendation, confabulation absent, appropriate/inappropriate investigation and treatment recommendations; limitations discuss overreliance, deferral, privacy and guardrails.</t>
  </si>
  <si>
    <t>Scenario location and specialty analyses; Canada/India patient-actors and specialists; simulated low-English-literacy ablation; fairness/bias discussed but no comprehensive demographic subgroup evaluation.</t>
  </si>
  <si>
    <t>No live workflow outcomes. Study used remote text OSCE only; authors explicitly state it is not representative of usual telemedicine or clinical practice and requires further validation before translation.</t>
  </si>
  <si>
    <t>AMIE had significantly higher top-k DDx accuracy than PCPs across k=1-10 (FDR-adjusted P&lt;0.05), and was rated superior on 30/32 specialist axes and 25/26 patient-actor axes. No significant specialist-rating differences for escalation recommendation appropriateness or confabulation absent. Results are from simulated text consultations, not real clinical deployment.</t>
  </si>
  <si>
    <t>Authors frame AMIE as a milestone towards conversational diagnostic AI but repeatedly caution that real-world translation requires substantial further research on safety, reliability, fairness, efficacy and privacy.</t>
  </si>
  <si>
    <t>NR</t>
  </si>
  <si>
    <t>Single consultation per scenario/arm; statistical uncertainty via bootstrap/Wilcoxon tests with FDR correction; no repeat-query variability of the same scenario reported.</t>
  </si>
  <si>
    <t>OSCE labs in Canada/India and publicly available UK MRCP scenario packs; most evaluation cases were simulated OSCE scenarios rather than real patient encounters.</t>
  </si>
  <si>
    <t>Unclear - UK sample packs are publicly available and training included web/search and broad medical data; most OSCE lab scenarios may be less exposed, but contamination cannot be excluded.</t>
  </si>
  <si>
    <t>High - OSCE scenarios were selected/simulated, mostly disease-state, excluded paediatric/psychiatry/ICU/inpatient cases, and were not population-representative of first-contact PHC.</t>
  </si>
  <si>
    <t>High - interactive diagnostic dialogue is directly relevant, but simulated actors, synchronous text chat, no physical exam, and possible PCP interface disadvantage limit applicability to real first-contact PHC.</t>
  </si>
  <si>
    <t>Include - empirical LLM evaluation with direct first-contact diagnostic dialogue, triage/escalation, investigation and management outputs; extract with caution because evidence is simulated OSCE/text-chat rather than real patient care.</t>
  </si>
  <si>
    <t>Key flags: industry-authored/funded Google study; AMIE code/weights unavailable; exact model checkpoint/testing date/generation settings NR; simulated OSCE not real patients; text-chat may disadvantage PCPs; only 10 non-disease-state scenarios; equity/fairness not comprehensively evaluated. || Part D verified 27 Jun 2026: relevance, maturity, framework, income and all five domain bands confirmed against source (OCR of scanned PDF).</t>
  </si>
  <si>
    <t>S009</t>
  </si>
  <si>
    <t>ChatGPT (GPT-4) versus doctors on complex cases of the Swedish family medicine specialist examination</t>
  </si>
  <si>
    <t>Arvidsson R.; Gunnarsson R.; Entezarjou A.; Sundemo D.; Wikberg C.</t>
  </si>
  <si>
    <t>Sweden</t>
  </si>
  <si>
    <t>BMJ Open</t>
  </si>
  <si>
    <t>10.1136/bmjopen-2024-086148</t>
  </si>
  <si>
    <t>Blinded observational comparative study comparing GPT-4 free-text responses with randomly selected and top-tier doctor responses to Swedish family medicine specialist examination cases.</t>
  </si>
  <si>
    <t>Swedish primary care / family medicine specialist examination; simulated complex primary-care cases, not clinical workflow.</t>
  </si>
  <si>
    <t>Diagnosis + Referral / escalation + Treatment / management + Investigation / test ordering + Holistic clinical advice / general guidance</t>
  </si>
  <si>
    <t>Comprehensive written assessment of complex primary-care cases, including relevant diagnoses, tests, physical examination, treatment, referrals/consultation, follow-up, lifestyle/social/legal considerations.</t>
  </si>
  <si>
    <t>48 cases; three response groups (random doctor, top-tier doctor, GPT-4); each original response scored by two blinded raters; GPT-4o follow-up scored by one evaluator.</t>
  </si>
  <si>
    <t>Unit = examination case / free-text response. Cases from Swedish family medicine specialist examination 2017-2022; topics included diagnostics (43), treatment (37), communication (17), lifestyle/social factors (15), red flags (8), prioritisation/level of care (6), referral/consultation and legal/social benefit-related content.</t>
  </si>
  <si>
    <t>OpenAI GPT / ChatGPT</t>
  </si>
  <si>
    <t>GPT-4 via OpenAI API, version released 3 Aug 2023; GPT-4o follow-up after release during peer review.</t>
  </si>
  <si>
    <t>Randomly selected human doctor examination responses; published top-tier doctor responses selected by SFAM examination reviewers.</t>
  </si>
  <si>
    <t>Each case sent once to GPT-4 via OpenAI API in a separate chat session, with additional instructions based on the 2022 examination instructions. Exact prompt reported in online supplemental file 2, not available in the uploaded main PDF.</t>
  </si>
  <si>
    <t>Synthetic / exam-style</t>
  </si>
  <si>
    <t>Public Swedish family medicine specialist examination cases (2017-2022) plus anonymous past examination responses and published top-tier responses.</t>
  </si>
  <si>
    <t>Criteria-based 0-10 scoring guides adapted from SFAM published evaluation guides; official Swedish medical guidelines consulted when guide wording was vague; two blinded raters per original response; average score used; ICC 0.92.</t>
  </si>
  <si>
    <t>Mean difference in 0-10 scores between GPT-4 and randomly selected doctor responses, and between GPT-4 and top-tier doctor responses.</t>
  </si>
  <si>
    <t>Response length, points per 100 words, ICC between reviewers, category-specific percentage of maximum score, GPT-4o follow-up comparison.</t>
  </si>
  <si>
    <t>Indirect only: criteria categories included diagnosis, laboratory tests, physical examination, referral/consultation, red flags, prioritisation/level of care and legal matters; no explicit unsafe-output, harm, under-triage or hallucination outcome.</t>
  </si>
  <si>
    <t>Country/language generalisability noted as a limitation; no demographic subgroup, fairness, literacy or access-equity analysis reported.</t>
  </si>
  <si>
    <t>No workflow outcome. Authors discuss that GPT-4 case assessments should not be used directly by primary care doctors or as a doctor/nurse substitute for patients.</t>
  </si>
  <si>
    <t>Mean scores: random doctors 6.0 (95% CI 5.5-6.6), top-tier doctors 7.2 (6.8-7.6), GPT-4 4.5 (3.9-5.0). Random doctors scored 1.6 points higher than GPT-4 (p&lt;0.001); top-tier doctors 2.7 points higher (p&lt;0.001). GPT-4o follow-up improved by 0.7 vs GPT-4 (p=0.024), but random doctors still scored 0.7 higher than GPT-4o (p=0.044).</t>
  </si>
  <si>
    <t>GPT-4 performed worse than human doctors on complex primary-care cases; future GPT-based chatbots may improve, but comprehensive evaluations are needed before implementing chatbots for medical decision support in primary care.</t>
  </si>
  <si>
    <t>GPT-4 API version released 3 Aug 2023; exact testing/access date NR. GPT-4o follow-up timing NR beyond release during review.</t>
  </si>
  <si>
    <t>Single response per case; no repeat-run or stochastic variability analysis. Statistical uncertainty reported for score comparisons.</t>
  </si>
  <si>
    <t>All Swedish family medicine specialist examination cases from 2017-2022; exam cases publicly available on SFAM website; correct answers not directly associated with questions according to authors.</t>
  </si>
  <si>
    <t>Unclear - cases are publicly available online and could have been in GPT-4 training data; authors judged contamination unlikely because correct answers were not directly associated with the questions.</t>
  </si>
  <si>
    <t>Low - all cases from 2017-2022 were included, but still exam/synthetic cases rather than real consultations.</t>
  </si>
  <si>
    <t>Moderate - directly primary-care/family-medicine relevant, but Swedish specialist exam format, static cases and no real patient interaction limit generalisability.</t>
  </si>
  <si>
    <t>Funding: Västra Götaland region, Sweden. Competing interests: none declared.</t>
  </si>
  <si>
    <t>Include - empirical LLM benchmark using GPT-4 on complex primary-care/family-medicine cases with structured scoring and direct relevance to first-contact diagnostic, investigation, referral and management advice.</t>
  </si>
  <si>
    <t>Key flags: benchmark/exam format only; no interaction or real workflow; prompt/settings incomplete in main PDF; GPT-4o follow-up not directly comparable because scored by one evaluator; equity evidence minimal; safety only indirect through omissions in clinically important categories. || Part D verified 27 Jun 2026: relevance, maturity, framework, income and all five domain bands confirmed against source (OCR of scanned PDF).</t>
  </si>
  <si>
    <t>S010</t>
  </si>
  <si>
    <t>Analysis of ChatGPT in the Triage of Common Spinal Complaints</t>
  </si>
  <si>
    <t>Ward M.; Maity A.; Brown E.D.L.; Cohen A.; Schneider D.; Ber R.; Turpin J.; Golub D.; Baum G.R.; Sciubba D.; Lo S.-f. L.</t>
  </si>
  <si>
    <t>United States</t>
  </si>
  <si>
    <t>World Neurosurgery</t>
  </si>
  <si>
    <t>10.1016/j.wneu.2024.09.086</t>
  </si>
  <si>
    <t>Comparative vignette study: GPT-4 responses to spinal-complaint triage scenarios were compared with neurosurgical attending consensus and human respondents (ED attending, residents and spine fellow).</t>
  </si>
  <si>
    <t>Primary care / urgent care-style spinal complaint triage; scenarios were created by neurosurgical spine specialists rather than collected from real consultations.</t>
  </si>
  <si>
    <t>Diagnosis + Triage / severity / urgency + Referral / escalation + Investigation / test ordering</t>
  </si>
  <si>
    <t>For each spinal complaint vignette, GPT-4 was asked for most likely diagnosis, ER referral need, imaging recommendations, and operative referral/evaluation need.</t>
  </si>
  <si>
    <t>15 original clinical vignettes; 48 questions; 12 vignettes and 40 questions retained after exclusions for lack of attending agreement.</t>
  </si>
  <si>
    <t>12 clinical scenarios / 40 questions analysed for GPT-4 vs human respondent comparison.</t>
  </si>
  <si>
    <t>15 expert-created spine vignettes initially sampled; 3 vignettes and 8 questions excluded due to lack of attending agreement.</t>
  </si>
  <si>
    <t>12 scenarios / 40 question-level decisions evaluated; category denominators: diagnosis n=12, emergency n=10, imaging n=10, operative management n=8.</t>
  </si>
  <si>
    <t>Unit = expert-created vignette/question. Vignettes covered common spinal complaints/pathologies including stenosis, disc herniation, musculoskeletal strain, junctional failure, metastasis, spondylolisthesis/spondylolysis, fractures and cervical-collar clearance.</t>
  </si>
  <si>
    <t>GPT-4 via ChatGPT website; responses gathered January 2024; exact GPT-4 build/checkpoint NR.</t>
  </si>
  <si>
    <t>Two spine fellowship-trained neurosurgical attending physicians as consensus reference; human respondents: ED attending, PGY4/PGY5/PGY6 neurosurgery residents, neurosurgical spine fellow.</t>
  </si>
  <si>
    <t>Each vignette was presented in a unique ChatGPT window. GPT-4 was instructed to assess the situation as if in a primary care office and answer four questions: most likely diagnosis, ER referral, imaging, and operative referral. Exact full prompt/generation settings NR.</t>
  </si>
  <si>
    <t>Fifteen clinical vignettes created by investigators with two spine surgery attending physicians to mimic common primary/urgent-care spinal complaints; retained vignettes shown in Supplementary Appendix 1.</t>
  </si>
  <si>
    <t>Consensus answers from two spine fellowship-trained neurosurgical attending physicians; vignettes/questions excluded where attendings disagreed.</t>
  </si>
  <si>
    <t>Overall accuracy of GPT-4 versus human respondents across retained question-level decisions.</t>
  </si>
  <si>
    <t>Category-specific accuracy for diagnosis, emergency referral, imaging, and operative management; over-recommendation and under-recommendation for ER/operative referral; Fisher exact comparisons.</t>
  </si>
  <si>
    <t>Emergency over-/under-referral and operative over-/under-referral were calculated; discussion focuses on over-referral to ER and absence of missed ER referrals.</t>
  </si>
  <si>
    <t>No subgroup or fairness analysis. Access-based disparities in spinal triage mentioned only as background/conclusion rationale.</t>
  </si>
  <si>
    <t>No real workflow or implementation outcome; discussion considers potential adjunctive use and HIPAA/EHR limitations.</t>
  </si>
  <si>
    <t>After exclusions, GPT-4 overall accuracy was 90% across 40 questions and was not significantly different from human respondents. GPT-4 accuracy was 100% for diagnosis, 70% for ER referral, 90% for imaging, and 100% for operative management; ER over-recommendation was 30% and under-recommendation 0%.</t>
  </si>
  <si>
    <t>Authors conclude ChatGPT can rapidly and accurately evaluate common spinal-triage scenarios and may serve as an adjunct to qualified diagnosticians, while noting GPT-4 is not designed for medical use and tended to over-refer to the ER.</t>
  </si>
  <si>
    <t>January 2024</t>
  </si>
  <si>
    <t>Single response per vignette/question; no repeat-run variability or prompt-sensitivity testing reported.</t>
  </si>
  <si>
    <t>Investigator-created vignettes designed to avoid presence in ChatGPT training data; Supplementary Appendix 1 lists retained scenarios.</t>
  </si>
  <si>
    <t>Low - authors state vignettes were designed to avoid presence in ChatGPT training data, but this is not independently verifiable.</t>
  </si>
  <si>
    <t>High - small expert-created spine-specific vignette set; 3/15 vignettes and 8/48 questions excluded for lack of attending agreement; specialist framing may not represent undifferentiated PHC population.</t>
  </si>
  <si>
    <t>Moderate - task is directly relevant to primary/urgent-care triage of back/spine complaints, but cases are synthetic, specialist-designed, and often include imaging information not always available at first contact.</t>
  </si>
  <si>
    <t>Funding NR; no commercial/financial conflicts declared.</t>
  </si>
  <si>
    <t>Include - empirical GPT-4 evaluation of diagnosis, imaging, emergency referral and operative referral decisions for primary/urgent-care spinal complaints; extract cautiously because design is a small synthetic specialist-vignette benchmark.</t>
  </si>
  <si>
    <t>Flags: small N and post-hoc exclusions; no exact full prompt or generation settings; single-run GPT-4; reference standard from two neurosurgical attendings; specialist spine focus may overstate PHC generalisability; authors' 'primary triage' claims should be treated as capability evidence only. || Part D verified 27 Jun 2026: relevance, maturity, framework, income and all five domain bands confirmed against source (OCR of scanned PDF).</t>
  </si>
  <si>
    <t>S011</t>
  </si>
  <si>
    <t>Large Language Model Influence on Diagnostic Reasoning: A Randomized Clinical Trial</t>
  </si>
  <si>
    <t>Goh E.; Gallo R.; Hom J.; Strong E.; Weng Y.; Kerman H.; Cool J.A.; Kanjee Z.; Parsons A.S.; Ahuja N.; Horvitz E.; Yang D.; Milstein A.; Olson A.P.J.; Rodman A.; Chen J.H.</t>
  </si>
  <si>
    <t>JAMA Network Open</t>
  </si>
  <si>
    <t>10.1001/jamanetworkopen.2024.40969</t>
  </si>
  <si>
    <t>Single-blind randomized clinical trial comparing physicians with access to ChatGPT Plus (GPT-4) plus conventional diagnostic resources versus physicians using conventional resources only; secondary analysis compared GPT-4 alone.</t>
  </si>
  <si>
    <t>Remote video-conference and one in-person academic setting; US-licensed physicians in internal medicine, family medicine or emergency medicine completed challenging diagnostic clinical vignettes.</t>
  </si>
  <si>
    <t>Diagnosis + Investigation / test ordering + Holistic clinical advice / general guidance</t>
  </si>
  <si>
    <t>Diagnostic reasoning for challenging cases: participants generated top-3 differential diagnoses, supporting/opposing factors, final diagnosis and next diagnostic evaluation steps.</t>
  </si>
  <si>
    <t>105 available actual-patient cases in source set; 6 cases selected for trial; 50 physicians recruited/randomized; 3 GPT-4-alone runs.</t>
  </si>
  <si>
    <t>244 completed physician cases: 125 in LLM group and 119 in conventional-resources control; GPT-4 alone completed 3 runs of the 6 cases.</t>
  </si>
  <si>
    <t>6 cases selected by physician consensus from 105 available cases; participants completed up to 6 cases in a 1-hour session.</t>
  </si>
  <si>
    <t>50 physicians randomized (25 LLM+conventional resources; 25 conventional resources only); 244 case-level physician completions analysed; GPT-4-alone exploratory arm graded separately.</t>
  </si>
  <si>
    <t>Unit = case-level diagnostic reasoning response. Participants: 26 attendings and 24 residents; specialties: internal medicine 44, family medicine 1, emergency medicine 5.</t>
  </si>
  <si>
    <t>ChatGPT Plus (GPT-4); exact backend/build NR.</t>
  </si>
  <si>
    <t>Physicians using conventional resources only (e.g., UpToDate, Google); secondary exploratory comparison with GPT-4 alone.</t>
  </si>
  <si>
    <t>Physicians in intervention arm had access to GPT-4 plus conventional resources; control arm was instructed not to use LLMs. GPT-4-alone arm used an iteratively developed zero-shot prompt run three times in separate sessions. Example prompt reported in supplement, not in uploaded main PDF.</t>
  </si>
  <si>
    <t>Clinical vignettes adapted from actual patient cases originally used in diagnostic decision-support evaluation; cases included information available on initial diagnostic evaluation (history, physical examination, laboratory tests) and were not publicly released.</t>
  </si>
  <si>
    <t>Blinded expert scoring using a validated structured-reflection rubric covering differential diagnosis accuracy, supporting/opposing factors, final diagnosis and next diagnostic evaluation steps; two independent scorers with consensus for disagreements.</t>
  </si>
  <si>
    <t>Diagnostic performance score as percentage across all components of the structured reflection tool.</t>
  </si>
  <si>
    <t>Time spent per case; final diagnosis accuracy; subgroup analyses by training level and LLM experience; exploratory GPT-4-alone performance.</t>
  </si>
  <si>
    <t>Indirect only: diagnostic reasoning rubric included final diagnosis and next diagnostic evaluation steps, but the study did not explicitly assess unsafe outputs, under-triage, hallucinations, or patient harm.</t>
  </si>
  <si>
    <t>No patient demographic equity or fairness analysis reported. Subgroups were clinician training status and prior LLM experience, not patient equity variables.</t>
  </si>
  <si>
    <t>No real workflow deployment outcome. The trial evaluated availability of GPT-4 to physicians under timed vignette conditions and discussed human-computer integration/training needs.</t>
  </si>
  <si>
    <t>Median diagnostic reasoning score was 76% (IQR 66-87) for physicians with LLM access and 74% (IQR 63-84) for conventional resources only; adjusted difference 2 percentage points (95% CI -4 to 8; p=0.60). Median time was 519 vs 565 seconds (difference -82 seconds; p=0.20). GPT-4 alone scored 92% (IQR 82-97), 16 percentage points higher than control (95% CI 2-30; p=0.03).</t>
  </si>
  <si>
    <t>Authors conclude that LLM availability did not significantly improve physicians' diagnostic reasoning compared with conventional resources, while GPT-4 alone outperformed physician groups, indicating a need for better human-AI integration before clinical decision-support benefit can be realised.</t>
  </si>
  <si>
    <t>Study conducted 29 Nov-29 Dec 2023; ChatGPT Plus (GPT-4) used. Exact access date per case and backend build NR.</t>
  </si>
  <si>
    <t>Physician-LLM use varied naturally; GPT-4-alone prompt run 3 times in separate sessions. No temperature or generation settings reported.</t>
  </si>
  <si>
    <t>Cases adapted from actual patients from a prior diagnostic-system evaluation; 6 cases selected from 105 available cases by physician consensus; cases not publicly released to protect test validity.</t>
  </si>
  <si>
    <t>Low - authors state cases had never been publicly released and therefore were excluded from LLM training data.</t>
  </si>
  <si>
    <t>Moderate - only 6 cases selected from 105, intentionally challenging and feasible for a 1-hour study; case spectrum broad but limited.</t>
  </si>
  <si>
    <t>Moderate - relevant to frontline generalist diagnostic reasoning, but simulated vignette setting, academic physician sample, static summaries and no real patient interaction/workflow limit first-contact PHC generalisability.</t>
  </si>
  <si>
    <t>Funding: Gordon and Betty Moore Foundation; funder had no role in design/conduct/analysis/publication. Multiple author disclosures reported; no OpenAI funding/authorship reported.</t>
  </si>
  <si>
    <t>Include - randomized clinical evaluation of GPT-4 as diagnostic reasoning support for generalist physicians using structured clinical vignettes and outcomes relevant to diagnosis and next diagnostic evaluation.</t>
  </si>
  <si>
    <t>RESOLVED - supervisor/SME review, 04 Jul 2026: Relevance Adjacent confirmed (general diagnostic reasoning across IM/FM/EM, single family physician, 6 static vignettes). Cautions on autonomy claims and incomplete prompts already reflected in TW/IM bands and reporting scores. No outstanding queries.</t>
  </si>
  <si>
    <t>S012</t>
  </si>
  <si>
    <t>Identifying depression and its determinants upon initiating treatment: ChatGPT versus primary care physicians</t>
  </si>
  <si>
    <t>Levkovich I.; Elyoseph Z.</t>
  </si>
  <si>
    <t>France (PCP comparator data); AI evaluation by Israel/United Kingdom authors</t>
  </si>
  <si>
    <t>Family Medicine and Community Health</t>
  </si>
  <si>
    <t>10.1136/fmch-2023-002391</t>
  </si>
  <si>
    <t>Comparative vignette study: ChatGPT-3.5 and ChatGPT-4 recommendations for depression treatment compared with published norms from 1,249 primary care physicians.</t>
  </si>
  <si>
    <t>Primary care / family medicine; initial consultation for depression symptoms</t>
  </si>
  <si>
    <t>Referral / escalation + Treatment / management</t>
  </si>
  <si>
    <t>Initial treatment recommendation for mild/severe depression, including psychotherapy referral, pharmacological treatment, and drug-class selection.</t>
  </si>
  <si>
    <t>8 depression vignettes plus comparator norms from 1,249 PCPs</t>
  </si>
  <si>
    <t>160 ChatGPT outputs (8 vignettes × 10 repeats × 2 models); comparator n=1,249 PCPs</t>
  </si>
  <si>
    <t>8 vignettes</t>
  </si>
  <si>
    <t>160 model responses</t>
  </si>
  <si>
    <t>Hypothetical patient vignettes varied by sex, socioeconomic status and depression severity; each vignette repeated 10 times for ChatGPT-3.5 and ChatGPT-4.</t>
  </si>
  <si>
    <t>ChatGPT-3.5; ChatGPT-4 (24 May 2023 version; evaluated June 2023)</t>
  </si>
  <si>
    <t>Primary care physician recommendations from Dumesnil et al. vignette survey (n=1,249)</t>
  </si>
  <si>
    <t>Eight published vignettes describing initial consultation for sadness, sleep problems and appetite loss; varied sex, SES and depression severity. Prompt question: 'What do you think a primary care physician should suggest in this situation?' with predefined treatment options and follow-up drug-class options if pharmacology selected.</t>
  </si>
  <si>
    <t>Case vignettes and PCP comparator norms from Dumesnil et al.; ChatGPT interface testing in June 2023.</t>
  </si>
  <si>
    <t>Published PCP norms and authors' interpretation against accepted depression treatment guidelines; no independent blinded expert reference standard for each ChatGPT output.</t>
  </si>
  <si>
    <t>Recommended therapeutic approach for mild and severe depression; comparison of ChatGPT-3.5/4 with PCP recommendations.</t>
  </si>
  <si>
    <t>Psychopharmacological drug-class recommendations; gender bias; socioeconomic bias.</t>
  </si>
  <si>
    <t>Treatment appropriateness relative to depression severity and guideline-consistency; psychopharmacology choices. No direct assessment of patient harms, suicidality escalation, or adverse outcomes.</t>
  </si>
  <si>
    <t>Patient sex and socioeconomic status varied systematically; gender and SES bias tested.</t>
  </si>
  <si>
    <t>No workflow evaluation; discussion only on possible support for primary care decision-making and need for further research before deployment.</t>
  </si>
  <si>
    <t>For mild depression, ChatGPT-3.5 and ChatGPT-4 recommended psychotherapy in 95.0% and 97.5% of cases vs 4.3% of PCPs. For severe depression, ChatGPT-3.5 and ChatGPT-4 recommended psychotherapy plus pharmacology in 72% and 100% of cases vs 44.4% of PCPs. ChatGPT showed no significant gender or SES differences; PCP comparator data showed bias. ChatGPT recommended antidepressants alone more often than PCPs and did not recommend anxiolytic/hypnotic monotherapy.</t>
  </si>
  <si>
    <t>Authors conclude ChatGPT-4 showed greater precision in aligning treatment with clinical guidelines and no discernible gender/SES bias, but stress the need for further research to verify reliability before clinical use.</t>
  </si>
  <si>
    <t>June 2023; ChatGPT 24 May 2023 version</t>
  </si>
  <si>
    <t>Yes - each vignette repeated 10 times per ChatGPT version</t>
  </si>
  <si>
    <t>Published Dumesnil et al. vignettes; supplemental appendix contains vignette variants.</t>
  </si>
  <si>
    <t>Unclear - vignettes were drawn from a published prior study and could theoretically be present in training data.</t>
  </si>
  <si>
    <t>Moderate - only 8 hypothetical vignettes, based on an initial-visit depression scenario and limited demographic variables.</t>
  </si>
  <si>
    <t>Moderate - not real consultations; comparator PCP data from France only; no ongoing care, patient preference, access, or treatment availability captured.</t>
  </si>
  <si>
    <t>No specific funding declared; competing interests none declared.</t>
  </si>
  <si>
    <t>Include - empirical LLM evaluation with direct primary-care treatment/referral/prescribing relevance; structured outcomes; English full text; published within date range.</t>
  </si>
  <si>
    <t>Equity Strong is defensible but limited to sex and SES only. Safety is Partial because treatment appropriateness is assessed, but no direct suicidality/escalation or patient harm outcome is evaluated. Implementation readiness remains Limited due synthetic vignette design. || Part D verified 27 Jun 2026: relevance, maturity, framework, income and all five domain bands confirmed against source (OCR of scanned PDF).</t>
  </si>
  <si>
    <t>S013</t>
  </si>
  <si>
    <t>Disclaimers and Referral Patterns for Medical Advice Across Urgency Levels</t>
  </si>
  <si>
    <t>Reis F; Agha-Mir-Salim L; Hickstein R; Reis M; Piper SK; Balzer F; Boie SD</t>
  </si>
  <si>
    <t>Germany; patient-query source country NR</t>
  </si>
  <si>
    <t>10.2196/84668</t>
  </si>
  <si>
    <t>Prospective multimodel evaluation of LLM disclaimer/referral behaviour using authentic online patient queries stratified by urgency.</t>
  </si>
  <si>
    <t>Online medical advice / consumer digital health; patient queries from public online consultation platforms.</t>
  </si>
  <si>
    <t>Urgency-responsive disclaimer and referral advice in responses to authentic patient medical queries.</t>
  </si>
  <si>
    <t>&gt;100,000 patient-doctor online consultation dialogues in source dataset; 1,000 patient queries sampled for manual screening.</t>
  </si>
  <si>
    <t>227 eligible patient queries; 908 LLM responses generated (227 queries × 4 LLMs).</t>
  </si>
  <si>
    <t>1,000 patient queries sampled; 227 retained after screening.</t>
  </si>
  <si>
    <t>227 patient queries classified for urgency; 908 model responses evaluated; 240-response subset human-rated for rater validation.</t>
  </si>
  <si>
    <t>Unit = patient query / model response. Urgency distribution: 77 low (34%), 110 intermediate (48%), 40 high (18%). Responses generated by four LLMs.</t>
  </si>
  <si>
    <t>OpenAI GPT; Anthropic Claude; xAI Grok; DeepSeek</t>
  </si>
  <si>
    <t>GPT-4o; Claude Sonnet-4 (claude-sonnet-4-20250514); Grok-3; DeepSeek-V3 (deepseek-chat).</t>
  </si>
  <si>
    <t>Four LLMs compared with each other; GPT-4o rater model validated against two human medical-doctor raters on a 240-response subset.</t>
  </si>
  <si>
    <t>System prompt: 'You are a helpful assistant'; each authentic patient query submitted as user prompt. Minimal prompting chosen to mirror lay use. Models accessed via APIs with temperature 0.7. Rater prompt provided in multimedia appendix.</t>
  </si>
  <si>
    <t>No - no repeat-run or prompt-sensitivity analysis of generated responses; rater-model validation performed.</t>
  </si>
  <si>
    <t>Public deidentified compilation of &gt;100,000 patient-doctor online consultation dialogues; 1,000 patient queries sampled and screened; 227 unclear/undiagnosed first-contact text queries retained.</t>
  </si>
  <si>
    <t>Urgency: consensus between two independent human raters (medical doctor and psychologist) using a 3-level scale. Disclaimer/referral: 5-point ordinal category rated by GPT-4o after validation against two medical-doctor raters on subset.</t>
  </si>
  <si>
    <t>Association between case urgency level and disclaimer/referral advice category across four LLMs.</t>
  </si>
  <si>
    <t>Intermodel comparison of disclaimer/referral distributions; interrater reliability between LLM rater models and human raters; response length/correlation analyses.</t>
  </si>
  <si>
    <t>Safety messaging outcomes: presence and explicitness of disclaimer/referral advice, including urgent referral; high-urgency cases receiving lower referral categories; low-urgency cases receiving urgent referrals. Medical advice accuracy was not assessed.</t>
  </si>
  <si>
    <t>Specialty and urgency strata reported; no patient demographic/language/literacy subgroup or fairness analysis. Access-to-care implications discussed in background/discussion.</t>
  </si>
  <si>
    <t>No deployed workflow outcome. Study simulates lay user queries to LLMs via APIs and evaluates safety messaging; discusses regulatory and behavioural implications but no real patient behaviour or clinical workflow.</t>
  </si>
  <si>
    <t>227 queries: 77 low, 110 intermediate, 40 high urgency. All models showed significant ordered trends (P&lt;0.001) toward higher referral categories with higher urgency. Overall, 97% (881/908) responses advised consultation with a medical professional; explicit/urgent referral categories were 88% for GPT-4o, 89% Sonnet-4, 89% Grok-3, and 74% DeepSeek-V3. Category 1/no disclaimer-or-referral was rare but present, especially DeepSeek-V3.</t>
  </si>
  <si>
    <t>Authors conclude current LLMs show urgency-responsive safety mechanisms, but safety implementation varies between models and requires standardized safety measures and regulatory frameworks.</t>
  </si>
  <si>
    <t>July 5, 2025 for response generation; model IDs reported. Published 16 Mar 2026.</t>
  </si>
  <si>
    <t>Temperature=0.7 reported; system prompt reported; no further specification of parameters or safety settings.</t>
  </si>
  <si>
    <t>Single response per query per model. No repeat-run variability; 4-model comparison and rater-validation subset.</t>
  </si>
  <si>
    <t>Authentic public online patient queries from deidentified patient-doctor consultation dataset; inclusion required unclear/undiagnosed symptoms, no prior in-person consultation/diagnosis/treatment, and narrative text only.</t>
  </si>
  <si>
    <t>Unclear - public online patient queries may have been present in model training data; authors note this limitation.</t>
  </si>
  <si>
    <t>Moderate - 1,000 sampled from &gt;100,000 dialogues with 227 retained after screening; eligibility focused on first-contact narrative queries, but source-platform population and sampling representativeness are unclear.</t>
  </si>
  <si>
    <t>Moderate - authentic patient queries and referral advice are directly relevant to first-contact digital triage, but no diagnostic accuracy, no patient interaction, no real behavioural outcome and no clinical workflow.</t>
  </si>
  <si>
    <t>Open Access Publication Fund of Charité - Universitätsmedizin Berlin. FR and SDB report employment with Pfizer outside submitted work; FB reports Pfizer honoraria outside submitted work; others declare no conflicts.</t>
  </si>
  <si>
    <t>Include - empirical multimodel LLM evaluation of referral/disclaimer behaviour for authentic first-contact patient queries across urgency levels; directly relevant to triage/referral safety messaging, but extract as safety/referral benchmark rather than diagnostic accuracy or deployment evidence.</t>
  </si>
  <si>
    <t>Study assesses disclaimer/referral presence and urgency responsiveness, not correctness of medical advice; final response ratings rely on a GPT-4o rater despite human validation (possible self-preference bias); source queries may be in training data; no patient outcomes or workflow; equity evidence limited despite access discussion. FINAL: LIC/LMIC locked No (Germany HIC consumer-advice setting; no LIC/LMIC or low-resource focus). || Part D verified 27 Jun 2026: relevance, maturity, framework, income and all five domain bands confirmed against source (OCR of scanned PDF). A9 checked: TW2/TW5 rest on main-text prompt and temperature, not a supplement; no change.</t>
  </si>
  <si>
    <t>S014</t>
  </si>
  <si>
    <t>Artificial intelligence in the prescription of acute medical treatments in primary healthcare - comparison of the performance of family physicians and ChatGPT</t>
  </si>
  <si>
    <t>Simão, B.L.P.; Pereira, C.M.; Jácome, M.; Oliveira, C.; Ferreira, L.M.; Paiva, J.M.; Braga, C.; Cardoso, C.S.</t>
  </si>
  <si>
    <t>Portugal</t>
  </si>
  <si>
    <t>BMC Primary Care</t>
  </si>
  <si>
    <t>10.1186/s12875-025-02963-2</t>
  </si>
  <si>
    <t>Cross-sectional comparative study across three primary healthcare units; real acute consultation records reviewed by clinicians, then ChatGPT v3.5 asked for treatment based on age, sex and physician-defined diagnosis.</t>
  </si>
  <si>
    <t>Primary healthcare acute disease consultations in three family health units, Central Region of Portugal.</t>
  </si>
  <si>
    <t>Treatment / management</t>
  </si>
  <si>
    <t>Therapeutic prescription for acute primary-care diagnoses; comparison of family physician treatment choices and ChatGPT v3.5 treatment suggestions against Dynamed.</t>
  </si>
  <si>
    <t>722 after initial exclusions for non-compliance; treatment correctness denominators reported across total 860 with excluded categories.</t>
  </si>
  <si>
    <t>Unit = acute consultation / diagnosis-treatment pair. 138 excluded initially for inclusion/exclusion non-compliance; additional exclusions varied by analysis.</t>
  </si>
  <si>
    <t>ChatGPT v3.5</t>
  </si>
  <si>
    <t>Family physicians / consultation treatment plans; Dynamed used as gold-standard evidence reference.</t>
  </si>
  <si>
    <t>Prompt used only age, sex and physician-defined diagnosis: 'What is the treatment for a X-year-old man/woman with the following disease: ___?'. No full clinical vignette, history or examination was provided.</t>
  </si>
  <si>
    <t>Acute consultation records from three Portuguese primary healthcare units in November 2024; diagnoses and therapeutic strategies reviewed from records by collaborating physicians.</t>
  </si>
  <si>
    <t>Dynamed platform first-line therapy used as reference standard; two authors compared treatment choices, third adjudicator resolved disagreement.</t>
  </si>
  <si>
    <t>Correct / approximate / wrong treatment classification for ChatGPT v3.5 and physicians against Dynamed.</t>
  </si>
  <si>
    <t>Co-occurrence/partial co-occurrence/no co-occurrence between ChatGPT and physician treatments; excluded/approximate analyses.</t>
  </si>
  <si>
    <t>Wrong treatment proportion reported for ChatGPT and physicians; no adverse-event, contraindication or patient-harm analysis.</t>
  </si>
  <si>
    <t>Age and sex collected; no subgroup performance analysis by sex, age, diagnosis or other equity variables.</t>
  </si>
  <si>
    <t>No workflow deployment outcome; discussion of possible auxiliary role in primary care; no live clinician use or patient outcome.</t>
  </si>
  <si>
    <t>Out of 860 consultations, ChatGPT treatment choices were correct in 55.6%, approximate in 24.0%, wrong in 5.2%, excluded in 15.2%. Physician choices were correct in 54.3%, approximate in 17.1%, wrong in 11.0%, excluded in 17.6%. Treatment co-occurrence between ChatGPT and physicians occurred in 26.2%; no co-occurrence in 29.1%.</t>
  </si>
  <si>
    <t>Authors conclude ChatGPT v3.5 can match or slightly outperform physicians for treatment recommendation accuracy and may serve as an auxiliary tool rather than replacement in primary care.</t>
  </si>
  <si>
    <t>NR (consultation records from Nov 2024; ChatGPT v3.5 access date not clearly reported).</t>
  </si>
  <si>
    <t>No generation settings reported.</t>
  </si>
  <si>
    <t>Single response per diagnosis; no repeat-run variability or prompt-sensitivity testing reported.</t>
  </si>
  <si>
    <t>Real primary-care consultation records, but ChatGPT input reduced to age/sex/diagnosis rather than full record.</t>
  </si>
  <si>
    <t>Unclear - diagnoses/common treatments may be in training data; no contamination assessment.</t>
  </si>
  <si>
    <t>Moderate - three FHUs only; incomplete records and varying exclusions; diagnoses determined from records and physician agreement.</t>
  </si>
  <si>
    <t>Moderate - direct primary-care treatment relevance, but ChatGPT was given only final diagnosis, not undifferentiated presentation or full consultation context.</t>
  </si>
  <si>
    <t>Funding from Fundação para a Ciência e a Tecnologia (FCT): UIDB/04539/2020, UIDB/04539/2025, LA/P/0058/2020 (CiBB). Authors declare no competing interests.</t>
  </si>
  <si>
    <t>Include - empirical ChatGPT evaluation of acute treatment recommendations in primary healthcare using real consultation records and guideline/reference comparison; relevant to prescribing/management decision support after diagnosis.</t>
  </si>
  <si>
    <t>Key flags: not autonomous diagnosis or triage; ChatGPT received age/sex/final diagnosis only; no full patient context, safety/adverse-harm analysis, subgroup equity analysis or workflow deployment; incomplete records/exclusions may bias results. || Part D verified 27 Jun 2026: relevance, maturity, framework, income and all five domain bands confirmed against source (OCR of scanned PDF).</t>
  </si>
  <si>
    <t>S015</t>
  </si>
  <si>
    <t>Evaluation of large language models with clinical guidance for vetting outpatient magnetic resonance imaging lumbar spine referrals</t>
  </si>
  <si>
    <t>Clackett, W.; Alsusa, H.; Watson, H.; Kascenas, A.; Scott, D.; Kanodia, A.K.; Barry, O.T.; O'Neil, A.Q.</t>
  </si>
  <si>
    <t>United Kingdom</t>
  </si>
  <si>
    <t>Scottish Medical Journal</t>
  </si>
  <si>
    <t>10.1177/00369330261441582</t>
  </si>
  <si>
    <t>Prospective multimodel evaluation using synthetic GP lumbar-spine MRI referral texts; LLMs assigned vetting outcome and detected MRI contraindications under three prompt-context conditions.</t>
  </si>
  <si>
    <t>Outpatient radiology referral vetting pathway, NHS Tayside; GP-requested lumbar spine MRI referrals for low back pain/sciatica.</t>
  </si>
  <si>
    <t>Triage / severity / urgency + Referral / escalation + Treatment / management</t>
  </si>
  <si>
    <t>Vetting GP lumbar spine MRI referrals: Accept-Routine, Accept-Urgent, Reject; plus MRI contraindication flagging.</t>
  </si>
  <si>
    <t>120 synthetic test referrals; additional 13 development referrals not included in test set.</t>
  </si>
  <si>
    <t>Unit = synthetic GP referral. Ground truth: 70 Accept-Routine, 22 Accept-Urgent, 28 Reject; MRI contraindications present in 9 and absent in 111.</t>
  </si>
  <si>
    <t>OpenAI GPT; Anthropic Claude; Google Gemini</t>
  </si>
  <si>
    <t>GPT-4 (gpt-4-0125-preview); Claude-3-Opus-20240229; Gemini-1.0-pro</t>
  </si>
  <si>
    <t>Two board-certified radiologists independently vetted referrals; third senior radiologist adjudicated disagreements. Ensemble of all three LLMs also evaluated.</t>
  </si>
  <si>
    <t>Synthetic GP referral text submitted with three prompt variants: instructions only; instructions + local clinical guidance; instructions + guidance + 3 examples. Separate prompts for vetting outcome and MRI contraindication detection.</t>
  </si>
  <si>
    <t>Yes - three prompt-context variants tested.</t>
  </si>
  <si>
    <t>Synthetic referrals written by two radiology registrars from GP perspective; local MRI lumbar spine guidance and training examples used in prompt variants.</t>
  </si>
  <si>
    <t>Consensus ground truth from board-certified musculoskeletal and neuroradiology radiologists, with third senior radiologist adjudication.</t>
  </si>
  <si>
    <t>Vetting outcome accuracy for Accept-Routine / Accept-Urgent / Reject classification.</t>
  </si>
  <si>
    <t>MRI contraindication detection precision, recall and F1; inter-rater agreement; time and cost; manual error classification.</t>
  </si>
  <si>
    <t>Urgent referral identification; MRI contraindication detection; false rejection/incorrect vetting; error analysis. No real-patient harm or advice correctness beyond vetting/reference categories.</t>
  </si>
  <si>
    <t>No demographic subgroup, language, SES or differential-performance analysis. Age/sex included in synthetic referral text but not analysed.</t>
  </si>
  <si>
    <t>Time/cost comparison and potential workflow roles discussed; no live clinical deployment or silent/prospective workflow evaluation.</t>
  </si>
  <si>
    <t>Claude Opus with instructions + guidance + examples achieved highest single-model vetting accuracy (0.86). Ensemble with instructions + guidance achieved 0.88 accuracy. No model receiving full context rejected a referral classified as urgent. GPT-4 instruction-only achieved highest MRI contraindication F1 (0.88). LLMs completed both tasks faster than radiologists (mean 9.8±1.0 min vs 135.0±45.0 min).</t>
  </si>
  <si>
    <t>Authors conclude LLMs show promising performance for vetting lumbar spine MRI referrals, especially with clinical context, and may help prioritise worklists and improve timeliness of care.</t>
  </si>
  <si>
    <t>NR - model versions reported, but API access date not clearly stated.</t>
  </si>
  <si>
    <t>No temperature or generation settings reported.</t>
  </si>
  <si>
    <t>Single-run per referral/model/prompt condition; no repeat-run variability. Prompt-context comparison performed.</t>
  </si>
  <si>
    <t>Synthetic referrals intentionally created for study; development referrals separate from test set.</t>
  </si>
  <si>
    <t>Low - synthetic referrals not public/training data; but local guidance and common referral language may be learnable.</t>
  </si>
  <si>
    <t>High - synthetic referrals, simplified vetting categories, inflated reject rate and only lumbar spine MRI/sciatica domain.</t>
  </si>
  <si>
    <t>Moderate - directly evaluates GP referral vetting and urgency prioritisation, but task is radiology-side vetting, not GP/patient-facing diagnostic consultation; no real-world referrals or workflow deployment.</t>
  </si>
  <si>
    <t>No financial support. Declared COI: William Clackett previous employee/consultant for Canon Medical Research Europe; Watson/Kascenas/O'Neil current Canon Medical Research Europe AI research employees; no fiduciary duty declared.</t>
  </si>
  <si>
    <t>Include - empirical multimodel LLM evaluation of GP outpatient referral triage/vetting with urgent prioritisation and safety contraindication detection; relevant to referral/escalation decisions in the first-contact pathway, but extract as synthetic radiology-vetting evidence.</t>
  </si>
  <si>
    <t>Key flags: synthetic data only; simplified NHS vetting categories; no real patient referrals, outcomes, clinician workflow deployment, subgroup equity analysis or generation settings; specialist/radiology-side task rather than direct GP-facing support. || Part D verified 27 Jun 2026: relevance, maturity, framework, income and all five domain bands confirmed against source (OCR of scanned PDF). A9 checked: TW Strong retained; prompt strategy and the full instruction-only variant are in main-text Figure 3, while the inaccessible Supplemental Data (full prompt variants and ground truth) map to TW5, already Partial.</t>
  </si>
  <si>
    <t>S016</t>
  </si>
  <si>
    <t>Digitizing Diagnoses: Distinguishing Infantile Hemangiomas From Other Vascular Anomalies</t>
  </si>
  <si>
    <t>On, A.; Huang, E.; Hills, J.; Pasternak, J.; Alfandre, J.; Hogrogian, G.S.; Yan, A.C.</t>
  </si>
  <si>
    <t>Pediatric Dermatology</t>
  </si>
  <si>
    <t>10.1111/pde.70008</t>
  </si>
  <si>
    <t>Retrospective single-centre chart-review image evaluation comparing zero-shot ChatGPT 4.0 with general pediatricians for binary infantile hemangioma vs non-IH vascular anomaly diagnosis.</t>
  </si>
  <si>
    <t>Pediatric dermatology / general pediatrics; potential primary-care recognition and referral pathway for pediatric vascular lesions.</t>
  </si>
  <si>
    <t>Binary visual diagnosis of infantile hemangioma versus other vascular anomalies; intended as possible clinical assistant for pediatric clinicians / primary care settings.</t>
  </si>
  <si>
    <t>100 de-identified pediatric vascular-anomaly images (50 IH; 50 non-IH VA).</t>
  </si>
  <si>
    <t>100 images evaluated by ChatGPT and four general pediatricians.</t>
  </si>
  <si>
    <t>100 images collected; 50 IH and 50 non-IH vascular anomalies.</t>
  </si>
  <si>
    <t>100 images for GPT; 100 images for each of four pediatricians; PCD majority-vote comparator.</t>
  </si>
  <si>
    <t>Unit = de-identified clinical photograph. Median age at image 6.60 months; skin phototypes I-V represented; no phototype VI; multiple anatomical sites and non-IH mimickers included.</t>
  </si>
  <si>
    <t>OpenAI GPT / ChatGPT multimodal</t>
  </si>
  <si>
    <t>ChatGPT 4.0 (public AI model; evaluated September 2024)</t>
  </si>
  <si>
    <t>Four general pediatricians; pediatrician consensus dataset (majority vote); experienced pediatric dermatologist clinical diagnosis as reference standard.</t>
  </si>
  <si>
    <t>Randomized images presented to GPT with a zero-shot binary task: determine whether the image diagnosis was infantile hemangioma or non-IH vascular anomaly. Diagnostic probability of IH also collected for ROC/AUC.</t>
  </si>
  <si>
    <t>Retrospective single-centre CHOP chart review; 100 de-identified photographic images collected by pediatric dermatologists; images not previously published or publicly available.</t>
  </si>
  <si>
    <t>Clinical diagnosis confirmed by an experienced pediatric dermatologist (A.C.Y.).</t>
  </si>
  <si>
    <t>Accuracy, sensitivity, specificity, precision/PPV, NPV, F1 score for IH identification; ROC AUC for GPT.</t>
  </si>
  <si>
    <t>Comparison with pediatrician consensus using McNemar test; Fleiss kappa for pediatricians; variable analysis for factors associated with GPT accuracy.</t>
  </si>
  <si>
    <t>Misclassification metrics (false positive/false negative implications) reported; no explicit adverse-event, referral-safety, or management-harm evaluation.</t>
  </si>
  <si>
    <t>Skin phototype, biological sex, anatomical location, true/actual diagnosis, ulceration, treatment status; IH morphology, configuration and stage.</t>
  </si>
  <si>
    <t>No live workflow or implementation outcome; discusses potential clinical-assistant role in primary care and need for pediatric dermatology specialist confirmation.</t>
  </si>
  <si>
    <t>GPT accuracy 75%, sensitivity 72%, specificity 78%, PPV 77%, NPV 74%, F1 0.742, AUC 0.80. Pediatrician consensus accuracy 81%, sensitivity 86%, specificity 76%, F1 0.819. GPT vs PCD not statistically different (McNemar p=0.345). Actual diagnosis affected GPT accuracy (p=0.015); GPT performed worse than expected on pyogenic granulomas. In IH-only analysis, configuration (p=0.027), skin phototype (p=0.019), and anatomical location (p=0.047) affected GPT accuracy; skin phototype IV showed worse-than-expected performance.</t>
  </si>
  <si>
    <t>Authors conclude off-the-shelf GPT showed moderate diagnostic performance and possible clinical-assistant role in primary care, but did not outperform pediatricians and is less accurate than trained IH-specific AI; caution and specialist synthesis remain necessary.</t>
  </si>
  <si>
    <t>September 2024; published 2025.</t>
  </si>
  <si>
    <t>Single zero-shot image assessment; no repeat-run variability or prompt-sensitivity analysis reported.</t>
  </si>
  <si>
    <t>Real de-identified CHOP clinical photographs; images collected by pediatric dermatologists and not publicly available.</t>
  </si>
  <si>
    <t>Low for exact images because authors state images were not previously published or publicly available; general disease knowledge/image concepts may still be in training data.</t>
  </si>
  <si>
    <t>Moderate - single-centre, limited 100-image enriched dataset, images taken by pediatric dermatologists, pediatrician comparator n=4, reference standard clinical diagnosis by one experienced specialist.</t>
  </si>
  <si>
    <t>Moderate - relevant to pediatric primary-care lesion recognition/referral, but image-only binary task without clinical history, physical exam, treatment/risk stratification, or real workflow testing.</t>
  </si>
  <si>
    <t>No specific funding. A.C.Y. reports consulting/investigator relationships; other authors declare no conflicts.</t>
  </si>
  <si>
    <t>Include - empirical multimodal ChatGPT diagnostic evaluation with defensible first-contact pediatric/primary-care relevance because general pediatricians and primary-care settings are explicitly discussed and compared.</t>
  </si>
  <si>
    <t>Key flags: specialist condition and image-only binary task; not autonomous PHC diagnosis or deployment; equity signal is important but sample for darker skin phototypes is small and no phototype VI included. || Part D verified 27 Jun 2026: relevance, maturity, framework, income and all five domain bands confirmed against source (OCR of scanned PDF). RESOLVED - supervisor review, 04 Jul 2026: near-twin pair reconciled - S002 recoded Direct (27 Jun Part 2), so S002/S016 are now uniform under the relevance-vs-realism principle. Closed.</t>
  </si>
  <si>
    <t>S017</t>
  </si>
  <si>
    <t>The Triage and Diagnostic Accuracy of Frontier Large Language Models: Updated Comparison to Physician Performance</t>
  </si>
  <si>
    <t>Sorich, M.J.; Mangoni, A.A.; Bacchi, S.; Menz, B.D.; Hopkins, A.M.</t>
  </si>
  <si>
    <t>Australia; United States (author affiliations; vignette setting NR)</t>
  </si>
  <si>
    <t>10.2196/67409</t>
  </si>
  <si>
    <t>Research letter / secondary benchmark evaluation of 48 validated synthetic clinical vignettes. Three frontier LLMs and a multi-agent LLM-collaboration workflow were evaluated for top-3/top-1 diagnosis and binary urgent vs nonurgent triage, with comparison to published GPT-3, lay-person and primary-care-physician benchmark results.</t>
  </si>
  <si>
    <t>General medical / primary-care triage benchmark; synthetic vignettes including common and severe conditions.</t>
  </si>
  <si>
    <t>Diagnosis + Triage / severity / urgency</t>
  </si>
  <si>
    <t>Potential diagnoses and urgency/level of care to seek; triage dichotomised as urgent (ED or doctor within a day) versus nonurgent (doctor within a week or self-care).</t>
  </si>
  <si>
    <t>48 vignettes; 144 individual frontier-LLM assessments (48 x 3 models) plus 48 multi-agent collaboration consensus assessments.</t>
  </si>
  <si>
    <t>Unit = synthetic case vignette. Three LLMs each evaluated 48 cases; multi-agent workflow evaluated 48 consensus outputs. Published physician comparator included 21 primary care physicians and 666 physician-case assessments in Levine et al.</t>
  </si>
  <si>
    <t>OpenAI GPT; Anthropic Claude; Google Gemini; Meta Llama</t>
  </si>
  <si>
    <t>GPT-4o-2024-05-13; Claude-3.5-Sonnet; Gemini-1.5-Pro-001; Llama-3.1-405B used to identify consensus majority vote</t>
  </si>
  <si>
    <t>Published benchmark comparators: GPT-3, 5000 lay individuals using the internet, and 21 practicing primary care physicians from Levine et al.</t>
  </si>
  <si>
    <t>LLMs were instructed to identify potential diagnoses with step-by-step reasoning, reflect and select top three diagnoses; triage prompt used vignette plus the model-predicted three diagnoses and asked for urgency of required medical care with reasoning. Multi-agent workflow shared each model initial analysis with the other models for updated decisions and majority-vote consensus.</t>
  </si>
  <si>
    <t>Partial - multi-agent collaboration compared with individual models, but no formal prompt-sensitivity or repeat-run variability analysis.</t>
  </si>
  <si>
    <t>48 publicly available validated case vignettes from Levine et al., including common and severe conditions.</t>
  </si>
  <si>
    <t>Published correct diagnosis and urgent/nonurgent triage classification from Levine et al.; physician benchmark used as comparator. Reference standard details depend on prior source.</t>
  </si>
  <si>
    <t>Top-3 diagnostic accuracy; top-1 diagnostic accuracy; urgent vs nonurgent triage accuracy.</t>
  </si>
  <si>
    <t>Multi-agent collaboration / consensus workflow performance compared with individual frontier LLMs and historical GPT-3 / lay / physician benchmark.</t>
  </si>
  <si>
    <t>Triage accuracy and urgency misclassification; most common error was overestimating urgency. No detailed harm, hallucination, or under-triage safety analysis reported in the uploaded article.</t>
  </si>
  <si>
    <t>No demographic, language, ethnicity, age/sex subgroup or differential-performance analysis reported.</t>
  </si>
  <si>
    <t>No deployed workflow outcome. Discussion notes potential for future studies assessing whether LLMs help lay individuals make better triage decisions.</t>
  </si>
  <si>
    <t>Top-3 diagnosis: 98.6% (142/144) for frontier LLMs and 100% (48/48) for LLM collaboration. Top-1 diagnosis: 86.8% (125/144) for frontier LLMs and 98% (47/48) for collaboration. Triage accuracy: 92.4% (133/144) for frontier LLMs and 92% (44/48) for collaboration. Individual triage: GPT-4o 92%, Claude 94%, Gemini 92%. Frontier LLM triage was similar to primary care physicians (91.3%) and above lay internet users (74.1%) and GPT-3 (71%).</t>
  </si>
  <si>
    <t>Authors conclude contemporary frontier LLMs have substantially improved compared with GPT-3 and now perform similarly to physicians on this vignette benchmark for diagnosis and triage; multi-agent collaboration may improve diagnosis but adds operational complexity.</t>
  </si>
  <si>
    <t>NR - model versions reported; API access date not explicitly reported in uploaded article.</t>
  </si>
  <si>
    <t>Partial - prompts and LLM settings stated as available in Multimedia Appendix 1, but details not visible in uploaded PDF.</t>
  </si>
  <si>
    <t>Single-run per model/case appears likely; repeat-run variability not reported. Three different LLMs and a collaboration workflow were compared.</t>
  </si>
  <si>
    <t>Publicly available synthetic case vignettes from prior validated benchmark.</t>
  </si>
  <si>
    <t>Unclear - vignettes were publicly available and may have been in model training data; contamination not assessed in uploaded article.</t>
  </si>
  <si>
    <t>High - small sample (48 vignettes) and secondary analysis of public synthetic cases; no new clinical cases.</t>
  </si>
  <si>
    <t>Moderate to high - clinically relevant diagnosis/triage benchmark, but in-silico and not real user, clinician workflow, or patient outcome evidence.</t>
  </si>
  <si>
    <t>MJS supported by Cancer Council South Australia; AMH by NHMRC Emerging Leader Fellowship; BDM PhD scholarship by NHMRC. Funders had no role. COI: MJS grants from Pfizer, AstraZeneca, Boehringer Ingelheim, NHMRC outside submitted work; AMH grants from Boehringer Ingelheim, Hospital Research Foundation, Tour De Cure, Flinders Foundation outside submitted work; no other disclosures.</t>
  </si>
  <si>
    <t>Include - empirical LLM evaluation of diagnosis and urgency triage using clinically relevant first-contact vignettes with primary-care-physician comparator; structured outcomes; within date/language criteria.</t>
  </si>
  <si>
    <t>Low-context research letter. Supplementary prompts/settings not available in uploaded PDF; reference-standard details depend on Levine et al. Treat as benchmark capability evidence only, not readiness evidence. || Part D verified 27 Jun 2026: relevance, maturity, framework, income and all five domain bands confirmed against source (OCR of scanned PDF).</t>
  </si>
  <si>
    <t>S018</t>
  </si>
  <si>
    <t>Performance of ChatGPT as an AI-assisted decision support tool in medicine: a proof-of-concept study for interpreting symptoms and management of common cardiac conditions (AMSTELHEART-2)</t>
  </si>
  <si>
    <t>Harskamp, R.E.; De Clercq, L.</t>
  </si>
  <si>
    <t>Netherlands</t>
  </si>
  <si>
    <t>Acta Cardiologica</t>
  </si>
  <si>
    <t>10.1080/00015385.2024.2303528</t>
  </si>
  <si>
    <t>Proof-of-concept offline evaluation of ChatGPT on cardiovascular trivia questions and primary-care cardiovascular case vignettes; comparison of Sept 2023 vs Jan 2023 ChatGPT 3.5 versions.</t>
  </si>
  <si>
    <t>Community-based primary care / general practice with common cardiac symptoms and GP-to-cardiologist digital consultation questions.</t>
  </si>
  <si>
    <t>Interpretation of possible cardiac symptoms, triage/urgency advice, preliminary diagnosis suggestions, medication/treatment and management recommendations for common cardiovascular conditions.</t>
  </si>
  <si>
    <t>50 cardiovascular trivia questions + 20 primary-care cardiovascular case vignettes.</t>
  </si>
  <si>
    <t>50 multiple-choice trivia questions; 20 case vignettes entered into ChatGPT; Sept 2023 and Jan 2023 versions compared.</t>
  </si>
  <si>
    <t>20 randomly sampled primary-care cardiovascular cases from Amsterdam Heart Study; 50 Medscape quiz questions across 5 cardiovascular domains.</t>
  </si>
  <si>
    <t>50 trivia questions; 10 patient-to-primary-care vignettes; 10 GP-to-cardiologist/expert consultation vignettes.</t>
  </si>
  <si>
    <t>Units = multiple-choice trivia questions and fictionalised primary-care case vignettes. Vignettes derived from routine care data, de-identified and altered by age category/sex/comorbidity characteristics.</t>
  </si>
  <si>
    <t>OpenAI ChatGPT</t>
  </si>
  <si>
    <t>ChatGPT research version 3.5, Free Research Preview launched 27 Sept 2023; compared with older ChatGPT 3.5 version released 30 Jan 2023.</t>
  </si>
  <si>
    <t>Medical quiz expert/guideline answers; attending physician or consulted expert advice plus subsequent clinical course; two investigators checked advice against guidelines.</t>
  </si>
  <si>
    <t>Trivia questions and clinical case vignettes were entered online in English on the web-based ChatGPT platform. Tables report the case questions and summarised ChatGPT recommendations; full exact prompts/settings are not fully reported.</t>
  </si>
  <si>
    <t>Partial - authors compared two model versions and state regenerated questions twice with the same answers, but no formal prompt-sensitivity or stochastic variability analysis.</t>
  </si>
  <si>
    <t>Medscape Fast Five cardiovascular quizzes; 20 randomly sampled routine-care cases from a community health centre in Amsterdam, previously collected in the Amsterdam Heart Study and fictionalised after de-identification.</t>
  </si>
  <si>
    <t>For trivia: medical expert/guideline-backed quiz answer. For vignettes: actual attending physician/consulted expert advice and subsequent clinical course; two investigators also compared advice with guideline recommendations.</t>
  </si>
  <si>
    <t>Accuracy/correctness of ChatGPT responses to cardiovascular trivia questions and agreement/accuracy of recommendations in 20 primary-care cardiovascular case vignettes.</t>
  </si>
  <si>
    <t>Comparison of Sept 2023 versus Jan 2023 ChatGPT 3.5 versions; domain-specific quiz accuracy; correctness in straightforward patient questions versus more complex GP expert-consultation questions.</t>
  </si>
  <si>
    <t>Unsafe/inappropriate recommendations identified descriptively, including incorrect chronic post-MI thrombolytic suggestion in Jan version, incorrect NT-proBNP monitoring advice, and partly unsafe pregnancy-antihypertensive alternatives. No systematic safety-event or harm-outcome analysis.</t>
  </si>
  <si>
    <t>Not assessed empirically. English-only testing; discussion notes general bias risks in LLMs but no subgroup, fairness, language, literacy, or access analysis.</t>
  </si>
  <si>
    <t>No deployed workflow or usability outcome. Authors discuss potential future use, note that a head-to-head AI-assisted primary-care triage tool versus usual care would be more informative, and state further refinements/research are needed before such approaches.</t>
  </si>
  <si>
    <t>Sept 2023 ChatGPT answered 46/50 trivia questions correctly (92%) versus Jan 2023 74% (p=0.031). In 20 vignettes, Sept version matched actual advice in 17/20 (85%): 10/10 straightforward patient-to-physician questions, and 7/10 full matches among GP-to-expert questions, with one partial, one inconclusive and one incorrect answer.</t>
  </si>
  <si>
    <t>ChatGPT has potential as an AI-assisted decision-support tool, especially for straightforward low-complexity medical questions; further research is needed to evaluate its potential, and the model had more difficulty with advanced physician-to-physician consultation questions.</t>
  </si>
  <si>
    <t>Jan 2023 and Sept 2023 versions; exact query/access dates NR beyond version release dates.</t>
  </si>
  <si>
    <t>Repeated runs reported informally (questions regenerated twice with same answers); not a formal repeat-run analysis.</t>
  </si>
  <si>
    <t>Mixed: public Medscape quizzes and novel fictionalised primary-care cases derived from Amsterdam Heart Study routine care data.</t>
  </si>
  <si>
    <t>Unclear - public quiz questions may have been in training data; primary-care vignettes were de-identified/fictionalised routine-care cases, lowering but not eliminating risk.</t>
  </si>
  <si>
    <t>High - small sample, selected cardiovascular topics, public quiz component and only 20 vignettes; case sampling details limited despite random sampling statement.</t>
  </si>
  <si>
    <t>Partial - direct primary-care symptom/management relevance, but offline proof-of-concept with small cardiovascular-only sample and fictionalised vignettes.</t>
  </si>
  <si>
    <t>None declared; no funding; authors state independent investigation and ChatGPT developer not involved.</t>
  </si>
  <si>
    <t>Include - empirical LLM evaluation with direct primary-care cardiovascular symptom, triage, diagnosis and management relevance; structured outcomes; English full text; peer-reviewed within date range.</t>
  </si>
  <si>
    <t>Manual check: PHC relevance is direct but cardiovascular-only and partly specialist-consultation content. Trivia component is low clinical realism and potential contamination risk. Domain bands should remain conservative; no real-world deployment or patient outcome evidence. || Part D verified 27 Jun 2026: relevance, maturity, framework, income and all five domain bands confirmed against source (OCR of scanned PDF).</t>
  </si>
  <si>
    <t>S019</t>
  </si>
  <si>
    <t>Empowering front-line physicians with AI: Evaluating large language models in everyday ENT care</t>
  </si>
  <si>
    <t>Hack, S.; Zalzal, H.G.; Attal, R.; Farzad, A.; Crew, L.A.; Tessler, I.; Frankel, T.; Gvili, B.; Shivatzki, S.; Wolfovitz, A.; Rozendorn, N.</t>
  </si>
  <si>
    <t>American Journal of Emergency Medicine</t>
  </si>
  <si>
    <t>10.1016/j.ajem.2026.01.029</t>
  </si>
  <si>
    <t>Comparative simulated-vignette evaluation: 100 family medicine and emergency medicine physicians completed 12 ENT vignettes; four LLMs completed identical tasks; AI outputs were scored against otolaryngology gold standards and qualitatively rated by a blinded expert panel using QAMAI.</t>
  </si>
  <si>
    <t>Emergency and primary-care/frontline otolaryngology presentations; simulated cases designed for family medicine and emergency medicine settings.</t>
  </si>
  <si>
    <t>Diagnosis, management plan and referral decision for common and high-acuity ENT presentations, including appropriateness of urgent/non-urgent referral.</t>
  </si>
  <si>
    <t>12 clinical vignettes; 100 clinicians; 4 LLMs; 5 blinded otolaryngologist raters; each model run three times.</t>
  </si>
  <si>
    <t>All 100 clinicians completed all 12 vignettes (1200 clinician-vignette observations); all four LLMs evaluated across 12 vignettes, with repeated runs.</t>
  </si>
  <si>
    <t>Twelve otolaryngology vignettes developed and validated by otolaryngologists; 100 practising FM/EM clinicians recruited through professional networks.</t>
  </si>
  <si>
    <t>12 vignettes; 100 clinicians; four LLMs (Gemini-2.0, ChatGPT-4.0, ChatGPT-5, OpenEvidence); QAMAI expert ratings by five otolaryngologists.</t>
  </si>
  <si>
    <t>Units = simulated clinical vignettes, clinician-vignette responses, and LLM-vignette outputs. The paper reports a fully crossed design generating 1200 clinician-vignette observations; exact number of rated LLM outputs across repeat runs is not fully clear from the main text.</t>
  </si>
  <si>
    <t>Gemini; OpenAI ChatGPT; OpenEvidence</t>
  </si>
  <si>
    <t>Gemini-2.0 (Google, May 2025); ChatGPT-4.0 (OpenAI, May 2025); ChatGPT-5 (OpenAI, Aug 2025); OpenEvidence (OpenEvidence AI, May 2025).</t>
  </si>
  <si>
    <t>Practising FM/EM clinicians; otolaryngologist-derived gold standards; blinded expert QAMAI ratings for AI outputs only.</t>
  </si>
  <si>
    <t>Each vignette was provided verbatim with standard tasks: most likely diagnosis, management, ENT referral decision, and supporting sources. The article provides a standardised prompt table and states complete prompts/vignettes are in Supplementary Material.</t>
  </si>
  <si>
    <t>Partial - identical inputs were repeated for each model three times, 3 weeks apart, but alternative prompt framings/settings were not tested.</t>
  </si>
  <si>
    <t>Twelve clinical vignettes developed by two board-certified otolaryngologists and reviewed by FM/EM physicians for frontline relevance; clinician participants recruited through professional networks.</t>
  </si>
  <si>
    <t>Gold-standard answers for diagnosis, basic management and referral urgency independently generated by two board-certified otolaryngologists with complete agreement; referral appropriateness predefined; AI outputs also rated by five blinded otolaryngologists using QAMAI.</t>
  </si>
  <si>
    <t>Diagnostic accuracy, management accuracy and referral appropriateness of physicians and LLMs across 12 vignettes.</t>
  </si>
  <si>
    <t>QAMAI expert ratings of AI answer quality across accuracy, clarity, completeness, sourcing, relevance and usefulness; interrater reliability; repeat-run consistency; subgroup comparisons by clinician specialty/training level.</t>
  </si>
  <si>
    <t>Referral safety assessed through under-referral in urgent scenarios (sudden sensorineural hearing loss and CSF leak) and over-referral in non-referral cases; no real-world adverse events or patient outcomes.</t>
  </si>
  <si>
    <t>No patient-level equity analysis. Clinician subgroup analyses by specialty and training level were reported, and the discussion notes access/specialist-capacity implications; fairness by patient demographics/language/literacy was not assessed.</t>
  </si>
  <si>
    <t>No live workflow deployment. The study discusses potential integration into electronic referral systems and future real-world prospective/randomized evaluations, but evaluates simulated vignettes only.</t>
  </si>
  <si>
    <t>Clinicians: diagnostic accuracy 91.6%, management accuracy 87.9%. Referral was the weak clinician domain: 30.4% over-referral in non-referral-indicated cases (304/1000; 95% CI 27.7-33.1) and under-referral also present (e.g. only half recognised the urgent CSF-leak scenario), so referral errors ran in both directions. Per-model diagnostic/management/referral figures (read from Figs 2-3, not tabulated in main text): Gemini-2.0 92.6/90.5/96.0; ChatGPT-4.0 96.4/95.0/98.0; ChatGPT-5 100/100/100; OpenEvidence 98.8/97.1/99.0. LLMs showed comparable or higher diagnostic/management accuracy and more consistent referral decisions than clinicians. ChatGPT-5 achieved perfect QAMAI mean scores (5.00) across all six expert-rated domains (Table 2).</t>
  </si>
  <si>
    <t>Advanced LLMs achieved diagnostic accuracy and reasoning comparable to experienced clinicians in simulated ENT scenarios relevant to emergency and primary care; authors stress support rather than replacement and call for real-world validation and responsible implementation.</t>
  </si>
  <si>
    <t>May 2025 for Gemini-2.0, ChatGPT-4.0 and OpenEvidence; Aug 2025 for ChatGPT-5.</t>
  </si>
  <si>
    <t>NR - no temperature/sampling parameters or detailed generation settings reported in the main text.</t>
  </si>
  <si>
    <t>Repeated runs - each model was run three times, 3 weeks apart, with identical inputs; repeat submissions yielded highly consistent outputs and unchanged expert-panel ratings.</t>
  </si>
  <si>
    <t>Synthetic vignettes developed by otolaryngologists; reviewed by FM/EM physicians for relevance. Complete vignette text reported as supplementary material, not present in the main PDF.</t>
  </si>
  <si>
    <t>Low/Unclear - expert-created 2025 vignettes lower contamination risk than public quizzes, but full vignette provenance/supplement not inspected and model training cut-offs are not discussed.</t>
  </si>
  <si>
    <t>Partial - only 12 vignettes, voluntary clinician sample through professional networks, and no clear participant-country/practice-setting representativeness.</t>
  </si>
  <si>
    <t>Partial - directly relevant to frontline ENT decision support, but simulated scenarios cannot capture live consultations, incomplete information, time pressure, patient interaction or local referral pathways.</t>
  </si>
  <si>
    <t>No funding; authors declare no conflicts/financial ties.</t>
  </si>
  <si>
    <t>Include - empirical multi-model LLM evaluation with direct frontline primary/emergency-care relevance for ENT diagnosis, management and referral decisions; structured outcomes; English full text; peer-reviewed in 2026 within review window.</t>
  </si>
  <si>
    <t>Full vignettes/prompts reported in Supplementary Material (not in main PDF). Country/clinician setting NR; all scenarios simulated, not real workflow. Treat strong ChatGPT-5 claims cautiously. FINAL: LIC/LMIC locked No (country NR, generic simulated cases, no low-resource focus). || Part D verified 27 Jun 2026: relevance, maturity, framework, income and all five domain bands confirmed against source (OCR of scanned PDF). A9 applied: TW Strong to Partial (prompts and 12 vignettes in inaccessible supplement).</t>
  </si>
  <si>
    <t>S020</t>
  </si>
  <si>
    <t>Prompt Framing Modulates Safety in Shoulder and Elbow Red-Flag Vignettes: A Large Language Model Study</t>
  </si>
  <si>
    <t>Gökmen, M.Y.; Maden, M.; Zengin, O.</t>
  </si>
  <si>
    <t>Türkiye (author affiliations; vignette setting NR / fictional)</t>
  </si>
  <si>
    <t>Diagnostics</t>
  </si>
  <si>
    <t>10.3390/diagnostics16101439</t>
  </si>
  <si>
    <t>Vignette-based repeated-measures safety evaluation of one LLM under three prompt framings (patient-, general physician-, and specialist-oriented) for shoulder/elbow red-flag triage and management.</t>
  </si>
  <si>
    <t>Outpatient/emergency musculoskeletal shoulder and elbow presentations; simulated patient-facing, general physician-facing and orthopaedic specialist-facing first-response contexts.</t>
  </si>
  <si>
    <t>Urgency classification, initial management, differential diagnosis and unsafe actions/actions to avoid for shoulder and elbow red-flag and non-urgent presentations.</t>
  </si>
  <si>
    <t>80 fictional vignettes (40 shoulder, 40 elbow; 24 red-flag, 56 non-urgent); each queried under 3 prompt types = 240 responses; 20 paired-vignette sets for stability.</t>
  </si>
  <si>
    <t>240 model responses evaluated; primary safety endpoint assessed in 72 red-flag prompt-specific responses; 20 paired vignette sets assessed for decision stability.</t>
  </si>
  <si>
    <t>80 fictional shoulder/elbow vignettes created by study authors and classified a priori; 20 paired sets differed by one predefined clinical variable.</t>
  </si>
  <si>
    <t>240 total outputs; 72 red-flag prompt-specific responses; 56 non-urgent vignettes reported for non-urgent classification; 20 paired-vignette sets.</t>
  </si>
  <si>
    <t>Units = fictional clinical vignette; prompt-specific model response; paired vignette set. Two blinded orthopedic surgeons scored all responses with consensus/third-reviewer process available.</t>
  </si>
  <si>
    <t>ChatGPT displayed deployment label: GPT-5.2 Instant; standard ChatGPT user interface.</t>
  </si>
  <si>
    <t>No human/model comparator. Reference basis was a priori vignette risk classification, prespecified orthopaedic safety criteria, and blinded orthopedic-surgeon rubric scoring.</t>
  </si>
  <si>
    <t>Single-turn prompts. Each vignette pasted first, followed by one of three fixed templates: patient-oriented, general physician-oriented, or orthopedic specialist-oriented. Main text gives representative templates; full vignettes/prompts in supplements.</t>
  </si>
  <si>
    <t>Yes - prompt framing was the main exposure; patient-, GP- and specialist-oriented prompt conditions were compared.</t>
  </si>
  <si>
    <t>Fictional shoulder and elbow vignettes developed for research; no real patient data, records or identifiable data.</t>
  </si>
  <si>
    <t>A priori red-flag/non-urgent classification using prespecified orthopedic safety criteria; two blinded orthopedic surgeons scored outputs using a prespecified 0-8 rubric; consensus procedure and third reviewer available.</t>
  </si>
  <si>
    <t>Primary endpoint: response-level safety-critical under-triage in red-flag responses. Also total 0-8 rubric score across safety/urgency, initial management, differential diagnosis and harm avoidance.</t>
  </si>
  <si>
    <t>Correct urgency classification; domain scores; descriptive error patterns; over-triage in non-urgent cases; decision instability across paired vignettes; inter-rater reliability.</t>
  </si>
  <si>
    <t>Central outcome. Safety-critical under-triage defined as failure to recommend timely urgent evaluation in red-flag scenarios, including delay-inducing reassurance. Over-triage and decision instability also assessed.</t>
  </si>
  <si>
    <t>No empirical subgroup/fairness analysis. Prompt audience/communication framing was studied, but not demographic, language, literacy, access or differential performance across patient groups.</t>
  </si>
  <si>
    <t>No live workflow outcome. Study simulates patient-, general physician- and specialist-facing contexts and discusses guardrails/human oversight, but does not evaluate deployment, usability, EHR integration or patient outcomes.</t>
  </si>
  <si>
    <t>Overall mean score 6.42±1.12; red-flag responses scored lower than non-urgent responses (5.28±1.21 vs 6.93±0.81). Red-flag urgency correctly recognized in 53/72 responses (73.6%); safety-critical under-triage occurred in 19/72 (26.4%): patient prompts 10/24 (41.7%), GP prompts 6/24 (25.0%), specialist prompts 3/24 (12.5%). Decision instability occurred in 6/20 paired sets (30.0%).</t>
  </si>
  <si>
    <t>Authors conclude the evaluated LLM performed consistently well in non-urgent musculoskeletal scenarios but showed prompt-dependent safety vulnerabilities in red-flag conditions, supporting caution for unsupervised patient-facing use and need for explicit safeguards.</t>
  </si>
  <si>
    <t>2 January to 4 January 2026; standard ChatGPT interface displayed GPT-5.2 Instant.</t>
  </si>
  <si>
    <t>Partial - default settings reported; no custom system prompts, plugins, tools, browsing, retrieval, uploads or memory; sampling/temperature not exposed by the interface and therefore not reported.</t>
  </si>
  <si>
    <t>Single-shot per vignette-prompt combination; no repeated reruns. Prompt sensitivity and paired-vignette decision stability were explicitly assessed.</t>
  </si>
  <si>
    <t>Fully fictional vignettes created by the authors before model interrogation; full vignette set and prompts reported in supplementary files.</t>
  </si>
  <si>
    <t>Low - fictional vignettes created for this study and queried before publication; however, no formal contamination test and underlying model training data are unknown.</t>
  </si>
  <si>
    <t>Moderate - single anatomical/specialty area, fictional author-created vignettes, limited red-flag subgroups, one model/deployment setting, no repeated-run variability.</t>
  </si>
  <si>
    <t>Partial - direct relevance to first-contact musculoskeletal triage/red-flag recognition, but simulated, single-turn, no real patients or workflow.</t>
  </si>
  <si>
    <t>No external funding; authors declare no conflicts of interest.</t>
  </si>
  <si>
    <t>Include - empirical LLM evaluation directly assessing first-contact triage/urgency, management and safety-critical under-triage for patient-facing and clinician-facing musculoskeletal presentations.</t>
  </si>
  <si>
    <t>Capability/safety benchmark, not deployment evidence; country reflects author affiliation rather than a real patient setting. Full fictional vignette set and standardised prompt templates are published as Supplementary Files S1-S4, but the model was queried through the consumer ChatGPT interface with sampling parameters not exposed or controllable and raw outputs available only on request. FINAL: TW locked Partial. Run-condition reproducibility is not supported, consistent with the S004 cap. LIC/LMIC Partial (Turkey UMIC, A4). || Part D verified 27 Jun 2026: relevance, maturity, framework, income and all five domain bands confirmed against source (OCR of scanned PDF). A9 applied: TW2 to Partial (Supplementary Files S1-S4 inaccessible); band unchanged. || PART 2 INCOME [27 Jun 2026]: Partial to No. The vignettes are generic fictional shoulder/elbow presentations with no country-specific or low-resource framing; the only non-HIC link is the authors Turkish (UMIC) affiliation. Under A4, author affiliation alone does not trigger Partial without a demonstrated low-resource focus, so the setting addressed is income No. (Contrast S003/S054/S067, which address real Turkish clinical settings and remain Partial.)</t>
  </si>
  <si>
    <t>S021</t>
  </si>
  <si>
    <t>The future of AI clinicians: assessing the modern standard of chatbots and their approach to diagnostic uncertainty</t>
  </si>
  <si>
    <t>Huang, R.S.; Benour, A.; Kemppainen, J.; Leung, F.-H.</t>
  </si>
  <si>
    <t>Canada (University of Toronto Family Medicine Progress Tests; author affiliations also include Ireland)</t>
  </si>
  <si>
    <t>BMC Medical Education</t>
  </si>
  <si>
    <t>10.1186/s12909-024-06115-5</t>
  </si>
  <si>
    <t>Comparative benchmark of GPT-4o and Claude-3 Pro against Family Medicine residents on multiple-choice Progress Test questions tagged as diagnostic uncertainty.</t>
  </si>
  <si>
    <t>Family medicine postgraduate education / diagnostic uncertainty scenarios from University of Toronto Department of Family and Community Medicine Progress Tests; not a live clinical setting.</t>
  </si>
  <si>
    <t>Diagnosis</t>
  </si>
  <si>
    <t>Multiple-choice diagnostic-uncertainty questions requiring nuanced diagnostic reasoning and differential diagnosis; some items involve investigation/management choices, but outputs are exam answers rather than free-text clinical decisions.</t>
  </si>
  <si>
    <t>90 diagnostic-uncertainty questions extracted from 440 Progress Test questions administered 2022-2023; 320 Family Medicine residents reported overall; GPT-4o and Claude-3 Pro each queried on all 90 questions three times.</t>
  </si>
  <si>
    <t>90 questions analysed per model for performance; 320 residents reported overall (160 PGY-1 and 160 PGY-2 in text/table), with repeated LLM trials used to assess response consistency.</t>
  </si>
  <si>
    <t>90 diagnostic-uncertainty questions selected from four Family Medicine Progress Tests between 2022 and 2023.</t>
  </si>
  <si>
    <t>GPT-4o: 90 primary question-level answers (3 trials per question, consistent). Claude-3 Pro: 90 primary question-level answers (3 trials per question, consistent). Resident comparator: aggregate PGY-1/PGY-2 performance.</t>
  </si>
  <si>
    <t>Units = multiple-choice exam question; model answer; resident aggregate performance. Note: table contains an apparent inconsistency for combined resident N (text says 320 residents; Table 1 combined column shows N=220).</t>
  </si>
  <si>
    <t>OpenAI GPT; Anthropic Claude</t>
  </si>
  <si>
    <t>GPT-4o; Claude-3 Pro</t>
  </si>
  <si>
    <t>Family Medicine residents: PGY-1 and PGY-2 cohorts from University of Toronto DFCM Progress Tests.</t>
  </si>
  <si>
    <t>Questions input exactly as official examination items, with four multiple-choice answers A-D, without alterations or additional cues. Conversation history reset and memory cleared before each question. Each question queried three times per model.</t>
  </si>
  <si>
    <t>No - prompt framing not assessed; repeated querying was used to assess response variability.</t>
  </si>
  <si>
    <t>Diagnostic-uncertainty items from University of Toronto Department of Family and Community Medicine Progress Tests administered between 2022 and 2023.</t>
  </si>
  <si>
    <t>Official Progress Test answer key / subject-matter-expert curated family medicine examination questions; resident aggregate performance used as human comparator.</t>
  </si>
  <si>
    <t>Correctness rate of GPT-4o and Claude-3 Pro compared with PGY-1 and PGY-2 Family Medicine residents on diagnostic-uncertainty questions.</t>
  </si>
  <si>
    <t>GPT-4o vs Claude-3 performance; response time; response length; rationale for excluding other options; error type categories (logical, information, statistical); performance by nine question categories.</t>
  </si>
  <si>
    <t>No direct patient-safety endpoint. Errors were categorized as logical, information, or statistical errors; examples include clinically consequential incorrect diagnoses/investigations/management choices.</t>
  </si>
  <si>
    <t>No demographic subgroup, fairness, language, literacy, representativeness, access, or structural-equity analysis. Category-level performance by clinical topic only.</t>
  </si>
  <si>
    <t>No workflow or implementation outcome. Study discusses implications for clinical decision support and augmentation of physician reasoning but evaluates only exam-style multiple-choice answers.</t>
  </si>
  <si>
    <t>Claude-3 correctly answered 52/90 (57.7%) and GPT-4o 48/90 (53.3%). PGY-1 residents scored 61.1% (95% CI 58.4-63.7) and PGY-2 residents 63.3% (95% CI 60.7-66.1), both significantly higher than the chatbots (p&lt;0.01). Claude-3 had longer response time and longer answers; GPT-4o errors were mostly logical (62.5%). Both chatbots gave the same answer across all three trials.</t>
  </si>
  <si>
    <t>Authors conclude that GPT-4o and Claude-3 show promise on structured medical knowledge but remain suboptimal compared with human residents in diagnostic-uncertainty scenarios; future work should examine authentic healthcare contexts and AI as support rather than replacement for physician reasoning.</t>
  </si>
  <si>
    <t>NR - question input date was collected but not reported in the paper.</t>
  </si>
  <si>
    <t>Partial - exact MCQ format and reset/memory procedure reported; no sampling/temperature or detailed platform settings reported.</t>
  </si>
  <si>
    <t>Three trials per question per chatbot; both chatbots provided the same multiple-choice answer across all three trials for each question.</t>
  </si>
  <si>
    <t>Official University of Toronto DFCM Family Medicine Progress Test questions from 2022-2023 tagged with the diagnostic uncertainty assessment objective.</t>
  </si>
  <si>
    <t>Low to moderate - institutional exam questions are unlikely to be public training data, but no formal contamination assessment is reported and item confidentiality/full text availability is unclear.</t>
  </si>
  <si>
    <t>Moderate - single institution, exam-style MCQs, selected only diagnostic-uncertainty tagged items; full item set not available in the main paper; apparent inconsistency in resident N reporting.</t>
  </si>
  <si>
    <t>Partial - family medicine diagnostic uncertainty is relevant to first-contact reasoning, but exam-style multiple-choice answers are not equivalent to clinical decision support, triage/referral decisions, or real consultations.</t>
  </si>
  <si>
    <t>Funding: none. Competing interests: authors declare no competing interests.</t>
  </si>
  <si>
    <t>Include with caution - empirical LLM benchmark using family medicine diagnostic-uncertainty scenarios with defensible first-contact diagnostic relevance, but evidence is exam-style and not workflow/clinical deployment evidence.</t>
  </si>
  <si>
    <t>RESOLVED - supervisor/SME review, 04 Jul 2026: Retention confirmed - family-medicine diagnostic-uncertainty scenarios give defensible first-contact decision-support relevance under the education/exam exclusion proviso; Adjacent (exam-style, no workflow) correct. Table 1 resident-N inconsistency treated as a reporting limitation, already reflected in scores; no extraction change. SF Partial (Part 2 uniformity) confirmed. Target user standardised Clinician to Clinician-facing (controlled vocabulary).</t>
  </si>
  <si>
    <t>S022</t>
  </si>
  <si>
    <t>Effectiveness of Informed AI Use on Clinical Competence of General Practitioners and Internists: Pre-Post Intervention Study</t>
  </si>
  <si>
    <t>Qunaibi, E.A.; Al-Qaaneh, A.M.; Ismail, B.F.; Muhidat, H.I.; Rageh, F.S.; Musallam, N.A.; Fawzy, A.K.</t>
  </si>
  <si>
    <t>Multinational (39 countries; highest participation from Saudi Arabia, Syria, Egypt, Algeria and Jordan)</t>
  </si>
  <si>
    <t>JMIR Medical Education</t>
  </si>
  <si>
    <t>10.2196/75534</t>
  </si>
  <si>
    <t>Quasi-experimental pre-post online intervention: physicians completed a baseline clinical-competence test, a 1.5-hour AI-use training course, and a postcourse test with GPT-4.0 assistance permitted. Evaluation instrument is case-based multiple-choice questions (25/23 items per crossover set), author-developed and expert-reviewed; a written benchmark, not an OSCE/patient-actor/virtual-patient interactive simulation.</t>
  </si>
  <si>
    <t>Online clinical competence/continuing professional development setting; GPs and internists completing clinical case-based MCQ assessments.</t>
  </si>
  <si>
    <t>Diagnosis + Treatment / management + Holistic clinical advice / general guidance</t>
  </si>
  <si>
    <t>AI-assisted clinical decision-making across diagnosis/patient assessment, treatment planning/personalized medicine and patient counselling.</t>
  </si>
  <si>
    <t>Recruitment funnel: 2336 expressed interest; 1665 eligible; 326 completed both tests and AI training; 250 completed both perception assessments.</t>
  </si>
  <si>
    <t>OpenAI GPT</t>
  </si>
  <si>
    <t>GPT-4.0</t>
  </si>
  <si>
    <t>Same participants' precourse performance without AI/training; subgroup comparisons by specialty, age, sex, patient type and prior AI use/training.</t>
  </si>
  <si>
    <t>Postcourse test allowed GPT-4.0 after tailored AI training. The article reports standardized AI-use instructions in Multimedia Appendix 6; exact participant-to-AI prompts/interactions are not reported in the main PDF.</t>
  </si>
  <si>
    <t>Two MCQ test sets (25 and 23 items) covering diagnosis, treatment planning and patient counselling; clinical case scenarios developed by physicians, expert-reviewed, pilot-tested and source-referenced in appendices.</t>
  </si>
  <si>
    <t>Expert-developed MCQ answer keys with face/content review by additional physicians; crossover validation showed no significant baseline/postcourse difference between test sets.</t>
  </si>
  <si>
    <t>Change in test-based clinical competence score before vs after AI training/informed GPT-4.0 use; pass/fail status using an 80% threshold; total completion time.</t>
  </si>
  <si>
    <t>Skill-specific scores for diagnosis, treatment planning and patient counselling; time per correct answer; participant perception shifts; subgroup analyses.</t>
  </si>
  <si>
    <t>No direct clinical safety endpoint. The course emphasized responsible/ethical AI use and careful evaluation of AI outputs, but unsafe outputs, under-triage, hallucinated advice or patient harms were not directly measured.</t>
  </si>
  <si>
    <t>Participant subgroups assessed by specialty, age, sex, type of patients served, prior AI training and AI familiarity. No patient-level subgroup, language/literacy or structural-equity outcome was assessed.</t>
  </si>
  <si>
    <t>Perceived AI accuracy, time efficiency, need for structured AI training, and willingness/confidence to use AI in clinical practice were assessed; no live workflow, EHR integration, care-process or patient outcome evaluation.</t>
  </si>
  <si>
    <t>Mean test score improved from 56.88% (SD 15.65) to 77.56% (SD 12.71; mean difference 20.69%; P&lt;.001). Pass rate increased from 6.4% to 58.6%; completion time increased slightly from 40.25 to 42.29 min (P=.03). Diagnosis, treatment planning and counselling scores all improved (P&lt;.001).</t>
  </si>
  <si>
    <t>The authors conclude that informed AI use after tailored training was associated with higher test-based clinical decision-making competence and more favourable perceptions of AI among GPs and internists, supporting structured AI training in medical education/CPD.</t>
  </si>
  <si>
    <t>NR for exact participant model-use dates; GPT-4.0 used in postcourse test; article published Feb 2026.</t>
  </si>
  <si>
    <t>No (GPT-4.0 specified; temperature/decoding/settings not reported).</t>
  </si>
  <si>
    <t>NR / participant-mediated AI use; no formal repeat-run variability assessment.</t>
  </si>
  <si>
    <t>Clinical case scenarios and MCQs were developed/adapted by physicians with source references and appendices; not a real-patient workflow dataset.</t>
  </si>
  <si>
    <t>No external funding; no competing interests declared.</t>
  </si>
  <si>
    <t>Borderline under protocol: education/training intervention rather than standalone LLM evaluation; no nonintervention or untrained-AI control arm; cannot separate training effect from GPT-4.0 assistance; full MCQs, AI-use instructions, raw AI interactions and course details are not available in the uploaded main PDF; voluntary AI-motivated sample and high attrition limit applicability.</t>
  </si>
  <si>
    <t>Borderline under protocol: education/training intervention rather than standalone LLM evaluation; no nonintervention or untrained-AI control arm; cannot separate training effect from GPT-4.0 assistance; appendices needed for full MCQs/AI-use instructions; voluntary AI-motivated sample and high attrition limit applicability. || Part D verified 27 Jun 2026: relevance, maturity, framework, income and all five domain bands confirmed against source (OCR of scanned PDF). || AUDIT [1 Jul 2026]: recoded from Simulated-interactive/2S to Benchmark/in-silico/maturity 1. The evaluation instrument is case-based MCQs, which is a written benchmark and does not meet the 2S sub-rung definition (OSCE/patient-actors/virtual patients requiring interactive dialogue). Consequent framework reroute DECIDE-AI -&gt; TRIPOD-LLM: DECIDE-AI is assignable only at maturity 2S/3/4, so it was a routing error at true maturity 1; TRIPOD-LLM is the corpus default for a benchmark of AI-assisted advice quality. IM band unchanged (Partial): the IM-Strong gate needs maturity 3+, which neither the old 2S nor the corrected 1 clears, and the indicator counts are unchanged.</t>
  </si>
  <si>
    <t>S023</t>
  </si>
  <si>
    <t>In the face of confounders: Atrial fibrillation detection - Practitioners vs. ChatGPT</t>
  </si>
  <si>
    <t>Avidan, Y.; Tabachnikov, V.; Court, O.B.; Khoury, R.; Aker, A.</t>
  </si>
  <si>
    <t>Israel</t>
  </si>
  <si>
    <t>Journal of Electrocardiology</t>
  </si>
  <si>
    <t>10.1016/j.jelectrocard.2024.153851</t>
  </si>
  <si>
    <t>Proof-of-concept diagnostic accuracy benchmark: 20 ECG image multiple-choice cases with AF/AFL confounders interpreted by GPT-4o/ECG-Analyst and 100 physicians across four specialties.</t>
  </si>
  <si>
    <t>ECG/rhythm interpretation context relevant to emergency, internal medicine, primary care and cardiology; no live clinical workflow.</t>
  </si>
  <si>
    <t>Detection/classification of underlying atrial rhythm as AF, AFL, or non-AF/AFL from ECG tracings complicated by confounders.</t>
  </si>
  <si>
    <t>33 eligible ECG tracings identified by web search; 13 excluded; final 20 ECG MCQs. Human comparator: 100 practitioners (25 each emergency medicine, internal medicine, primary care, cardiology). GPT-4o queried 5 times over consecutive days, giving 100 model case-responses.</t>
  </si>
  <si>
    <t>GPT-4o / customised GPT model 'ECG-Analyst' with image evaluation capability</t>
  </si>
  <si>
    <t>100 physicians: 25 emergency medicine, 25 internal medicine, 25 primary care, 25 cardiology; all &lt;5 years clinical experience.</t>
  </si>
  <si>
    <t>Each ECG was accompanied by standardized clinical history ('an 80-year-old man with weakness for several days') and three MCQ options. GPT-4o was prompted to provide 'the most suitable answer'. Full exact prompt and all image inputs are not fully reproduced in the main PDF.</t>
  </si>
  <si>
    <t>ECG tracings obtained via web search from various sources with permission for reuse; final sample selected after cardiologist validation and image-quality screening.</t>
  </si>
  <si>
    <t>Two consultant cardiologists independently diagnosed each ECG blinded to original interpretations; disagreements adjudicated by a third consultant cardiologist.</t>
  </si>
  <si>
    <t>Overall success rate/diagnostic accuracy for AF/AFL and non-AF/AFL ECG questions, comparing GPT-4o with physician groups.</t>
  </si>
  <si>
    <t>Missed diagnosis of AF/AFL; overdiagnosis of AF/AFL; subgroup performance by physician specialty; repeat-session variability.</t>
  </si>
  <si>
    <t>Diagnostic safety addressed through false-negative and false-positive AF/AFL recognition, including under- and over-recognition in confounded ECGs; no patient outcomes or management harms directly measured.</t>
  </si>
  <si>
    <t>Physician specialty subgroup performance reported. No patient-level equity variables, demographic subgroup analysis, language/literacy assessment or access/disparity analysis.</t>
  </si>
  <si>
    <t>No workflow deployment. The paper discusses potential supportive use for ECG interpretation and concludes substantial development is needed before clinical integration.</t>
  </si>
  <si>
    <t>GPT-4o scored 8.4/20 overall (42%), 3.0/10 in AF/AFL cases (30%) and 5.4/10 in non-AF/AFL cases (54%). Cardiologists scored 15.4/20 overall, emergency physicians 11.36/20, internists 9.2/20 and primary care physicians 6.88/20. GPT-4o was significantly worse than cardiologists (P&lt;0.001) and similar to internists/primary care physicians.</t>
  </si>
  <si>
    <t>The authors conclude that GPT-4o showed suboptimal accuracy with clinically important under- and over-recognition of AF/AFL in ECGs with confounding factors; human expertise remains indispensable and substantial improvement is needed before reliable clinical integration.</t>
  </si>
  <si>
    <t>NR for exact GPT testing dates; GPT-4o used after release on 13 May 2024; ECG sources accessed June-July 2024.</t>
  </si>
  <si>
    <t>No (temperature/decoding/settings not reported).</t>
  </si>
  <si>
    <t>Five separate GPT-4o sessions on consecutive days with question order varied; inconsistent responses noted across repeated prompts.</t>
  </si>
  <si>
    <t>Public/web ECG tracings from multiple sources; selected and validated by cardiologists; 13/33 excluded for poor quality or incomplete data.</t>
  </si>
  <si>
    <t>Funding/COI NR in main PDF; data available upon reasonable request.</t>
  </si>
  <si>
    <t>Include with caution: empirical multimodal LLM diagnostic accuracy evaluation involving primary-care and other frontline physicians; AF/AFL ECG recognition can be relevant to first-contact diagnostic decision-making, but the study is an ECG-image benchmark rather than a live PHC workflow.</t>
  </si>
  <si>
    <t>RESOLVED - supervisor/SME review, 04 Jul 2026: Retention as Adjacent capability/safety benchmark confirmed; contamination High and absent workflow/outcome evidence already reflected in coding, bands and RoB. Not readiness evidence - consistent with synthesis framing. No outstanding queries.</t>
  </si>
  <si>
    <t>S024</t>
  </si>
  <si>
    <t>Fine-Tuning Methods for Large Language Models in Clinical Medicine by Supervised Fine-Tuning and Direct Preference Optimization: Comparative Evaluation</t>
  </si>
  <si>
    <t>Savage, T.; Ma, S.P.; Boukil, A.; Rangan, E.; Patel, V.; Lopez, I.; Chen, J.</t>
  </si>
  <si>
    <t>United States (Stanford/UPenn; some synthetic/open-source datasets)</t>
  </si>
  <si>
    <t>10.2196/76048</t>
  </si>
  <si>
    <t>Comparative evaluation of base Llama3/Mistral2 models versus supervised fine-tuning (SFT) and direct preference optimisation (DPO) across four clinical NLP tasks.</t>
  </si>
  <si>
    <t>Clinical informatics / clinical NLP setting; includes outpatient clinic patient-message triage, medical board-style clinical reasoning, synthetic discharge-summary summarisation and synthetic UTI text classification.</t>
  </si>
  <si>
    <t>Clinical triage of patient messages for urgency and responding provider; clinical reasoning using modified MedQA; plus summarisation and UTI text classification.</t>
  </si>
  <si>
    <t>Multiple datasets: UTI classification 800 generated cases; modified MedQA 5161; summarisation 5250 synthetic discharge notes; patient-message triage 2400 messages graded / 1800 included.</t>
  </si>
  <si>
    <t>Test sets: UTI classification 200; clinical reasoning 410; summarisation 300; triage 200.</t>
  </si>
  <si>
    <t>Training/evaluation/development/test splits reported for each task.</t>
  </si>
  <si>
    <t>Evaluated test instances across four tasks: 200 classification + 410 reasoning + 300 summarisation + 200 triage. Multiple model variants compared per task.</t>
  </si>
  <si>
    <t>Meta Llama; Mistral AI</t>
  </si>
  <si>
    <t>Llama3-8B-Instruct; Mistral-Instruct-v2 / Mistral 7B v2; SFT and DPO fine-tuned variants.</t>
  </si>
  <si>
    <t>Base LLMs compared with SFT and DPO fine-tuned variants; task reference standards included physician labels, MedQA answer key and GPT-4-based summarisation grading.</t>
  </si>
  <si>
    <t>Task-specific prompts/datasets were used for classification, reasoning, summarisation and triage. Main text describes task inputs and splits; exact prompts/full datasets are largely in multimedia appendices, and patient-message triage data are not public.</t>
  </si>
  <si>
    <t>Synthetic GPT-4-generated UTI scenarios edited by physicians; modified MedQA exam questions; synthetic AISC discharge notes; deidentified Stanford outpatient clinic patient messages for triage.</t>
  </si>
  <si>
    <t>UTI: board-certified physician diagnosis; clinical reasoning: MedQA answer key with physician grading; summarisation: GPT-4-generated summaries judged by GPT-4; triage: physician author TRS labels using criteria in appendix.</t>
  </si>
  <si>
    <t>Performance of base LLM, SFT and DPO variants across four tasks: F1 score for classification and triage, accuracy for clinical reasoning, and 5-point Likert score for summarisation.</t>
  </si>
  <si>
    <t>Compute requirements for SFT vs DPO; hyperparameter/training dynamics; sensitivity/specificity for triage in appendix.</t>
  </si>
  <si>
    <t>Urgency-triage F1 score is safety-relevant, but the study does not directly assess unsafe outputs, under-triage cases, escalation failures, hallucinated advice, or patient/workflow harms.</t>
  </si>
  <si>
    <t>No demographic, language, literacy, access or fairness subgroup analysis reported.</t>
  </si>
  <si>
    <t>No workflow deployment or prospective clinical implementation. Study discusses clinical informatics use and computational feasibility; patient-message triage data handled in HIPAA-secure environment.</t>
  </si>
  <si>
    <t>DPO improved complex tasks after SFT: clinical reasoning accuracy rose from 7%/22% (base Llama3/Mistral2) to 28%/33% with SFT and 36%/40% with DPO; personnel triage F1 improved from 0.55/0.49 to 0.74/0.66 with DPO; urgency triage results were mixed; SFT alone was sufficient for simple UTI text classification.</t>
  </si>
  <si>
    <t>Authors conclude that SFT is sufficient for simple classification, whereas DPO requires more compute but improves complex tasks such as triage, clinical reasoning and summarisation.</t>
  </si>
  <si>
    <t>NR for exact evaluation/testing dates; model versions, software libraries and some source access dates are reported.</t>
  </si>
  <si>
    <t>Partial: fine-tuning hyperparameters/libraries reported; inference decoding/generation settings not fully reported in main text.</t>
  </si>
  <si>
    <t>No repeat-run output variability assessment; hyperparameter sweeps and development-set model selection were performed.</t>
  </si>
  <si>
    <t>Mixed provenance: public/synthetic datasets and deidentified Stanford outpatient messages. Patient-message triage dataset not publicly shared.</t>
  </si>
  <si>
    <t>Mixed / COI declared: multiple grants/support listed for JC including Google research collaboration; JC reports co-founder/consulting/expert-witness/honoraria relationships.</t>
  </si>
  <si>
    <t>Include with caution: empirical LLM fine-tuning evaluation including an outpatient patient-message triage task relevant to urgency/provider routing, but the paper is primarily a clinical NLP/model-optimisation study rather than a first-contact PHC workflow evaluation.</t>
  </si>
  <si>
    <t>RESOLVED - supervisor/SME review, 04 Jul 2026: Retention Adjacent confirmed (one of four tasks triage-relevant; primarily model-optimisation study). Appendix-dependent material not credited, per corpus rule. No outstanding queries.</t>
  </si>
  <si>
    <t>S025</t>
  </si>
  <si>
    <t>Expanding the Capacity of General Practitioners in Sub-Saharan Africa With Artificial Intelligence</t>
  </si>
  <si>
    <t>Lechien, J.R.</t>
  </si>
  <si>
    <t>Kenya</t>
  </si>
  <si>
    <t>Otolaryngology - Head and Neck Surgery</t>
  </si>
  <si>
    <t>10.1002/ohn.1335</t>
  </si>
  <si>
    <t>Prospective observational</t>
  </si>
  <si>
    <t>Prospective consecutive outpatient evaluation of POE/Q-Exp-Claude-3.5-2kk for ENT diagnosis, differential diagnosis, investigations and management in rural Kenya, compared with PCP assessments and otolaryngologist findings.</t>
  </si>
  <si>
    <t>Rural Kenyan county hospital / humanitarian outreach ENT service; PCP providing ENT consultations with limited equipment and specialist access.</t>
  </si>
  <si>
    <t>Diagnosis + Treatment / management + Investigation / test ordering</t>
  </si>
  <si>
    <t>Primary/differential diagnosis, suggested additional examinations and treatment/management for otolaryngology presentations in a resource-limited frontline setting.</t>
  </si>
  <si>
    <t>Consecutive outpatients consulting for otolaryngological conditions.</t>
  </si>
  <si>
    <t>Patients; 63 consecutive outpatients, including 37 children and 26 adults; images used when clinically relevant.</t>
  </si>
  <si>
    <t>Anthropic Claude via POE / Quora platform</t>
  </si>
  <si>
    <t>POE Q-Exp-Claude-3.5-2kk</t>
  </si>
  <si>
    <t>Primary care practitioner diagnoses/management; otolaryngologist assessment used as expert comparator/reference.</t>
  </si>
  <si>
    <t>Clinical information plus micro-otoscopic/nasal images entered into POE using a standardized sentence. Main text reports the core template: humanitarian limited-resource setting, patient age/sex, symptoms/findings, history/treatment, then asks for primary/differential diagnoses, additional examinations and treatments.</t>
  </si>
  <si>
    <t>3 - Prospective / silent (real patients)</t>
  </si>
  <si>
    <t>Prospectively collected consecutive outpatient ENT cases at Iten county hospital, Kenya, including clinical findings and images from a low-cost HD otoscopic device.</t>
  </si>
  <si>
    <t>Board-certified otolaryngologist findings and management were used as the reference/comparator; no independent adjudication or confirmatory diagnostic testing materials reported.</t>
  </si>
  <si>
    <t>Concordance of POE primary diagnosis with otolaryngologist diagnosis; concordance of management recommendations; AIPI total and subscores.</t>
  </si>
  <si>
    <t>Differential diagnosis plausibility/correctness; comparison with PCP diagnostic performance; POE performance in PCP-undiagnosed cases; usefulness/necessity of otoscopic images; AIPI by image availability.</t>
  </si>
  <si>
    <t>No explicit safety endpoint. Management recommendation concordance was assessed, but unsafe outputs, under-triage, missed urgency, hallucinated advice or patient harms were not directly analyzed.</t>
  </si>
  <si>
    <t>LMIC/resource-limited rural Kenya setting central; adult/child demographics reported; otoscopic device usefulness compared by pediatric/adult cohort. No model fairness, language, literacy or subgroup performance analysis reported.</t>
  </si>
  <si>
    <t>Prospective clinical setting and workflow-adjacent evaluation; AI used as adjunctive tool to extend PCP capacity with low-cost imaging, but not tested as an implemented care pathway with patient outcomes.</t>
  </si>
  <si>
    <t>POE primary diagnoses were concordant with otolaryngologist findings in 50/63 cases (79.4%) and management aligned in 61/63 (96.8%). Differential diagnoses were plausible/correct in 46/63 (73.0%). POE outperformed PCPs for primary diagnosis (79.4% vs 50.8%, P=.001) and identified 19/31 (61.3%) cases where PCPs failed to establish a diagnosis.</t>
  </si>
  <si>
    <t>Authors conclude that integrated LLM platforms may be useful clinical decision-support adjuncts in LMIC/resource-limited settings, augmenting PCP diagnostic and therapeutic capacity.</t>
  </si>
  <si>
    <t>NR for model query/access date; patient enrolment was 14 Dec 2024 to 3 Jan 2025.</t>
  </si>
  <si>
    <t>Not reported</t>
  </si>
  <si>
    <t>Single-shot / repeat-run variability not reported</t>
  </si>
  <si>
    <t>Consecutive real outpatient cases from rural Kenyan humanitarian outreach; images obtained using low-cost HD otoscopic device.</t>
  </si>
  <si>
    <t>Moderate</t>
  </si>
  <si>
    <t>No funding; author reports no conflict of interest.</t>
  </si>
  <si>
    <t>Include: empirical prospective real-patient LLM evaluation with direct frontline/GP relevance in a resource-limited setting; diagnostic, differential, investigation and management outputs assessed against otolaryngologist findings.</t>
  </si>
  <si>
    <t>Short scientific briefing with limited methodological detail; single otolaryngologist reference; no raw cases/outputs; no model settings or repeat-run variability; no independent adjudication/final diagnostic confirmation; no explicit safety or equity subgroup analysis. || Part D verified 27 Jun 2026: relevance, maturity, framework, income and all five domain bands confirmed against source (OCR of scanned PDF). Maturity 3 (prospective, real patients, rural Kenya); income Yes (Kenya lower-MIC).</t>
  </si>
  <si>
    <t>S026</t>
  </si>
  <si>
    <t>Conversational AI Models for ophthalmic diagnosis: Comparison of ChatGPT and the Isabel Pro Differential Diagnosis Generator</t>
  </si>
  <si>
    <t>Balas, M.; Ing, E.B.</t>
  </si>
  <si>
    <t>Canada; United States (case-source: University of Iowa EyeRounds)</t>
  </si>
  <si>
    <t>JFO Open Ophthalmology</t>
  </si>
  <si>
    <t>10.1016/j.jfop.2023.100005</t>
  </si>
  <si>
    <t>Prospective comparative evaluation of ChatGPT and Isabel Pro on 10 publicly available ophthalmology case-report descriptions; case text input into ChatGPT/Isabel to generate provisional and differential diagnoses.</t>
  </si>
  <si>
    <t>Offline ophthalmology diagnostic-support benchmark using public case reports; framed for primary-care/emergency/frontline workers evaluating ophthalmic complaints.</t>
  </si>
  <si>
    <t>Most likely/provisional diagnosis and ranked differential diagnosis list for ophthalmic case descriptions.</t>
  </si>
  <si>
    <t>Ten randomly selected EyeRounds ophthalmic case reports from a public online database, evenly distributed across categories and selected to be likely seen/evaluated by primary-care or emergency physicians.</t>
  </si>
  <si>
    <t>Case descriptions; mean 95.7 words (SD 25.6); unit = ophthalmic case report.</t>
  </si>
  <si>
    <t>OpenAI ChatGPT; Isabel Pro Differential Diagnosis Generator</t>
  </si>
  <si>
    <t>ChatGPT described as publicly available GPT-3 implementation; exact ChatGPT model/date not reported. Isabel Pro version not reported.</t>
  </si>
  <si>
    <t>Isabel Pro Differential Diagnosis Generator</t>
  </si>
  <si>
    <t>Case descriptions copied directly into ChatGPT followed by two queries: 'What is the most likely diagnosis?' and 'What is the differential diagnosis?'. Isabel received demographics plus abnormal clinical features as structured selections and free text; pertinent negatives were not entered.</t>
  </si>
  <si>
    <t>University of Iowa EyeRounds publicly available ophthalmic case reports; not real-time clinical data collected by study authors.</t>
  </si>
  <si>
    <t>Actual diagnosis from the published EyeRounds case report/database.</t>
  </si>
  <si>
    <t>Correct provisional diagnosis; inclusion of correct diagnosis in differential list; median/average rank of correct diagnosis in ranked differential list.</t>
  </si>
  <si>
    <t>Comparison with Isabel Pro using structured and free-text input; differential list length and rank order.</t>
  </si>
  <si>
    <t>No explicit safety endpoint. Authors discuss hallucination and ambiguity risks, but no unsafe-output, missed-urgency, triage, referral, or harm analysis was performed.</t>
  </si>
  <si>
    <t>No equity variables/subgroups assessed. Study context mentions underserved/remote areas and frontline access to ophthalmology, but no empirical subgroup, language, literacy or access analysis.</t>
  </si>
  <si>
    <t>No workflow or implementation outcome. Authors discuss possible future frontline ophthalmology integration, but evaluation is an offline case-report benchmark.</t>
  </si>
  <si>
    <t>ChatGPT identified the correct provisional diagnosis in 9/10 cases and included the correct diagnosis in all 10/10 differential lists. Isabel identified 1/10 provisional diagnoses and included the correct diagnosis in 7/10 differential lists. Median rank of correct diagnosis was 1.0 for ChatGPT vs 5.5 for Isabel.</t>
  </si>
  <si>
    <t>Authors conclude conversational AI models such as ChatGPT show promise as ophthalmic diagnostic aids and may support frontline clinicians, but further studies are needed and clinicians remain responsible for final decisions.</t>
  </si>
  <si>
    <t>NR; paper received 4 Feb 2023 and accepted 12 Feb 2023.</t>
  </si>
  <si>
    <t>Single-shot / first attempt only</t>
  </si>
  <si>
    <t>Publicly available EyeRounds case reports.</t>
  </si>
  <si>
    <t>Funding: none. Financial disclosures: none. Competing interests: none.</t>
  </si>
  <si>
    <t>Include with caution: empirical LLM diagnostic/differential-diagnosis benchmark with stated relevance to primary-care/emergency frontline ophthalmic assessment; structured outcomes; peer-reviewed; within date/language criteria.</t>
  </si>
  <si>
    <t>RESOLVED - supervisor/SME review, 04 Jul 2026: Retention Adjacent confirmed (public specialist case-report benchmark, n=10, unversioned model, contamination High) - all penalised in TW, reporting and RoB; capability evidence only. No outstanding queries.</t>
  </si>
  <si>
    <t>S027</t>
  </si>
  <si>
    <t>Evaluating a Nationally Localized AI Chatbot for Personalized Primary Care Guidance: Insights from the HomeDOCtor Deployment in Slovenia</t>
  </si>
  <si>
    <t>Gams, M.; Horvat, T.; Kolar, Ž.; Kocuvan, P.; Mishev, K.; Misheva, M.S.</t>
  </si>
  <si>
    <t>Slovenia (deployment); North Macedonia (co-authors)</t>
  </si>
  <si>
    <t>Healthcare (Switzerland)</t>
  </si>
  <si>
    <t>Evaluation of nationally localized RAG-based conversational AI platform for primary-care guidance; benchmarked on international clinical vignettes and Slovenian medical exam questions, with reported six-month nationwide deployment/user feedback.</t>
  </si>
  <si>
    <t>Slovenia national digital health / primary-care guidance context; public citizen-facing chatbot with national medical guideline grounding.</t>
  </si>
  <si>
    <t>Personalized primary-care guidance, self-care advice, referral/escalation suggestions, and diagnostic support using RAG over Slovenian medical guidelines.</t>
  </si>
  <si>
    <t>100 Avey AI clinical vignettes + 150 University of Ljubljana internal medicine/primary-care/surgery exam questions; plus six-month nationwide deployment feedback described narratively.</t>
  </si>
  <si>
    <t>HomeDOCtor RAG platform; OpenAI GPT; Google Gemini; Meta Gemma; Deepseek</t>
  </si>
  <si>
    <t>HomeDOCtor 4o; HomeDOCtor o3 mini high; HomeDOCtor Gemini 2.5 Flash; ChatGPT-4o; ChatGPT o3 mini high; Gemini 2.0/2.5; Deepseek; Gemma 3</t>
  </si>
  <si>
    <t>Standalone LLMs: ChatGPT-4o, ChatGPT o3 mini high, Google Gemini, Deepseek, Gemma 3</t>
  </si>
  <si>
    <t>One-shot prompting for benchmark/exam evaluation; HomeDOCtor uses 250-line structured system prompt, RAG retrieval of 3-5 snippets from Redis vector database, curated Slovenian guideline content, and user query. Full prompt/questions not reproduced in uploaded main PDF.</t>
  </si>
  <si>
    <t>Avey AI Benchmark Suite; University of Ljubljana exam materials; curated Slovenian family/internal medicine guidelines and national protocols; live HomeDOCtor deployment feedback.</t>
  </si>
  <si>
    <t>Official answers for exam questions, reviewed by medical students and senior clinician; benchmark vignettes independently verified by medical experts as described by authors.</t>
  </si>
  <si>
    <t>Top-1 diagnostic accuracy on 100 clinical vignettes and 150 national medical exam questions.</t>
  </si>
  <si>
    <t>Response latency; contextual appropriateness; safety-sensitive escalation behaviour; user feedback; statistical pairwise comparisons.</t>
  </si>
  <si>
    <t>Safety-sensitive behaviours included escalation-to-physician recommendations; authors state informal reviews found no harmful/contraindicated/unsafe recommendations, mostly overly cautious triage, but no formal safety analysis or quantified harm outcomes.</t>
  </si>
  <si>
    <t>Addresses Slovenian language/local protocols, multilingual access, rural/underserved users, elderly/disability accessibility; no formal subgroup or differential performance analysis.</t>
  </si>
  <si>
    <t>Six-month nationwide deployment, 24/7 availability, average response under 3 seconds, GDPR/stateless design, no EHR integration, informal usability feedback, research prototype status.</t>
  </si>
  <si>
    <t>International vignettes: HomeDOCtor 4o and o3 mini high each 99/100 Top-1; HomeDOCtor Gemini 2.5 Flash 98/100; ChatGPT-4o 98/100. National exam: HomeDOCtor 4o 136/150 (90.7%) vs ChatGPT-4o 121/150 (80.7%), p=0.0135; HomeDOCtor o3 mini high 140/150 vs ChatGPT o3 mini high 131/150, p=0.0789; HomeDOCtor Gemini 2.5 116/150 vs Google Gemini 107/150, p=0.2352.</t>
  </si>
  <si>
    <t>Authors conclude nationally adapted RAG-based LLM systems can provide reliable, protocol-compliant primary-care guidance, reduce burden on healthcare professionals, and outperform general-purpose models in local contexts.</t>
  </si>
  <si>
    <t>Deployment end of 2024; user feedback over six months; internal evaluations up to May 2025; exact access/test dates for each model NR.</t>
  </si>
  <si>
    <t>Partial: architecture, model variants and RAG settings described; temperature/decoding and full generation settings NR.</t>
  </si>
  <si>
    <t>Single-shot for benchmark/exam evaluation; no repeat-run variability reported.</t>
  </si>
  <si>
    <t>International public benchmark suite and national medical school materials; live deployment feedback described but not provided as data.</t>
  </si>
  <si>
    <t>Moderate: public benchmark and exam questions may not reflect real patient queries; full questions not reproduced in uploaded main PDF.</t>
  </si>
  <si>
    <t>Moderate: strong Slovenian/local context but limited generalizability; real deployment feedback not formally quantified.</t>
  </si>
  <si>
    <t>EU Horizon Europe ChatMED grant agreement ID 101159214; authors declare no conflicts of interest.</t>
  </si>
  <si>
    <t>Direct first-contact PHC relevance: citizen-facing AI chatbot for primary-care guidance, self-care and referral suggestions, evaluated empirically with diagnostic benchmarks and deployed nationally.</t>
  </si>
  <si>
    <t>Deployment is real (public citizen-facing chatbot with national guideline grounding) but the analysable evaluation evidence is vignette/exam benchmark; user feedback, exact prompt, full questions, raw outputs, formal error analysis and usability metrics are not reported in the uploaded PDF. FINAL: maturity locked at 1 (benchmark). Evaluation maturity reflects the analysable evaluation evidence, not the existence of a deployed artefact; the design field retains the real deployment. Framework TRIPOD-LLM (benchmark/development). IM gate A2/A3 applies: IM cannot be Strong; IM Partial. Country Slovenia (deployment), North Macedonia co-authors. || Part D verified 27 Jun 2026: relevance (Direct), maturity (1, locked Part 1), framework (TRIPOD-LLM), income (No, Slovenia HIC) and all five domain bands confirmed against source (OCR of scanned PDF). A9 checked: TW2/TW5 rest on the main-text 250-line structured prompt description, not a supplement; TW Partial unchanged. || RESOLVED - supervisor/SME review, 04 Jul 2026: Target user standardised to Patient-facing (citizen-facing public chatbot = patient-facing; nuance retained in Clinical setting). No outstanding queries.</t>
  </si>
  <si>
    <t>S028</t>
  </si>
  <si>
    <t>What can GPT-4 do for Diagnosing Rare Eye Diseases? A Pilot Study</t>
  </si>
  <si>
    <t>Hu, X.; Ran, A.R.; Nguyen, T.X.; Szeto, S.; Yam, J.C.; Chan, C.K.M.; Cheung, C.Y.</t>
  </si>
  <si>
    <t>China; Hong Kong SAR (case-source: University of Iowa EyeRounds)</t>
  </si>
  <si>
    <t>Ophthalmology and Therapy</t>
  </si>
  <si>
    <t>10.1007/s40123-023-00789-8</t>
  </si>
  <si>
    <t>Proof-of-concept evaluation of GPT-4 on ten treatable rare ophthalmic disease cases under three simulated end-user scenarios: patient, family physician, and junior ophthalmologist.</t>
  </si>
  <si>
    <t>Offline rare ophthalmic disease diagnostic-support benchmark; simulated patient/family-physician/junior-ophthalmologist use, using public EyeRounds cases.</t>
  </si>
  <si>
    <t>Diagnosis + Referral / escalation</t>
  </si>
  <si>
    <t>Identification of rare ophthalmic disease from progressively richer clinical information; potential consultation/referral support for patients and family physicians and diagnostic assistance for junior ophthalmologists.</t>
  </si>
  <si>
    <t>Ten treatable rare ophthalmic disease cases x three simulated scenarios = 30 GPT-4 responses.</t>
  </si>
  <si>
    <t>GPT-4</t>
  </si>
  <si>
    <t>None</t>
  </si>
  <si>
    <t>Inputs derived from EyeRounds case text. Scenario 1: chief complaint only; Scenario 2: chief complaint + history of present illness; Scenario 3: chief complaint + history + ophthalmic/necessary examination descriptions focused on ocular imaging. Query: 'What eye disease may I/he/she have?' Full case inputs/outputs not all reproduced in main PDF.</t>
  </si>
  <si>
    <t>Ten treatable rare ophthalmic disease cases from publicly available EyeRounds service.</t>
  </si>
  <si>
    <t>Published confirmed EyeRounds diagnosis as ground truth; suitability graded by senior ophthalmologists (&gt;10 years' experience), blinded to ground truth.</t>
  </si>
  <si>
    <t>Suitability/appropriateness of GPT-4 response; diagnostic correctness compared with ground truth across simulated end-user scenarios.</t>
  </si>
  <si>
    <t>Scenario-specific appropriateness and correctness for patient, family physician, and junior ophthalmologist simulations.</t>
  </si>
  <si>
    <t>No direct safety outcome. Appropriateness definition included no misconceptions and reasonable diagnostic differentiation, and authors discuss need for verification and careful referrals.</t>
  </si>
  <si>
    <t>No equity variables/subgroups assessed. End-user scenarios considered patient, family physician, and junior ophthalmologist but not demographic or fairness performance.</t>
  </si>
  <si>
    <t>No workflow or implementation outcome. Authors discuss potential use as consultation/referral support but no clinical deployment.</t>
  </si>
  <si>
    <t>Across 30 responses, 25/30 (83.3%) were judged appropriate. Appropriateness by scenario: patient 7/10, family physician 10/10, junior ophthalmologist 8/10. Diagnostic correctness: patient 0/10, family physician 5/10, junior ophthalmologist 9/10.</t>
  </si>
  <si>
    <t>Authors conclude GPT-4 may support referral suggestions for patients/family physicians and assist junior ophthalmologists in rare eye disease diagnosis, but requires verification and cautious referral in clinical settings.</t>
  </si>
  <si>
    <t>10 May 2023</t>
  </si>
  <si>
    <t>Single-shot / repeat-run variability not assessed</t>
  </si>
  <si>
    <t>High: selected ten treatable rare ophthalmic cases; public case reports; no consecutive or representative sample.</t>
  </si>
  <si>
    <t>Moderate: rare ophthalmology focus and simulated user scenarios; limited direct PHC workflow evidence.</t>
  </si>
  <si>
    <t>Funding: none. Conflicts: none declared.</t>
  </si>
  <si>
    <t>Include with caution: empirical GPT-4 diagnostic benchmark with simulated patient and family-physician scenarios and explicit referral-support relevance, but specialist rare-eye-disease/public-case design limits PHC applicability.</t>
  </si>
  <si>
    <t>RESOLVED - supervisor/SME review, 04 Jul 2026: Relevance Adjacent confirmed. INCOME RESOLVED: recoded Partial to No per A4 - cases derive from the public US EyeRounds database with simulated scenarios and no low-resource setting focus; author affiliation (China/Hong Kong SAR) does not set the study setting; now matches near-twin S026. SF Partial (Part 2 uniformity) confirmed. Target user standardised to Both (simulated patient and family-physician/junior-ophthalmologist scenarios).</t>
  </si>
  <si>
    <t>S029</t>
  </si>
  <si>
    <t>Multimodal large language model versus emergency physicians for burn assessment: a prospective non-inferiority study</t>
  </si>
  <si>
    <t>Aykut, A.; Karayıl, A.R.; Yıldırım, C.; Günsoy, E.; Tatlı, M.; Avcı, M.</t>
  </si>
  <si>
    <t>Scandinavian Journal of Trauma, Resuscitation and Emergency Medicine</t>
  </si>
  <si>
    <t>10.1186/s13049-026-01577-6</t>
  </si>
  <si>
    <t>Prospective single-centre diagnostic accuracy and agreement/non-inferiority study comparing a multimodal LLM with emergency physicians for acute burn region TBSA estimation and depth classification.</t>
  </si>
  <si>
    <t>Tertiary academic emergency department; consecutive acute burn presentations (&lt;24 h) screened during routine ED operations.</t>
  </si>
  <si>
    <t>Image-based early burn assessment: region-level TBSA estimation and burn-depth classification to inform fluid resuscitation, referral/escalation, and depth-dependent management.</t>
  </si>
  <si>
    <t>413 ED burn presentations screened; 52 patients enrolled; 64 analyzable burn region-cases (35 pediatric, 29 adult). Unit of analysis = burn region-case.</t>
  </si>
  <si>
    <t>OpenAI GPT multimodal</t>
  </si>
  <si>
    <t>gpt-5-chat-latest</t>
  </si>
  <si>
    <t>18 board-certified/board-eligible emergency physicians independently rating the same images/metadata; physician median/modal consensus used for comparisons.</t>
  </si>
  <si>
    <t>One API request per region-case containing three standardized photographs (one orthogonal anterior and two oblique views) plus minimal metadata (age, sex, height, weight, target anatomical region). Prompt specified strict JSON keys for tbsa_percent, depth_class, and rationale; full frozen prompt is appendix-referenced but not present in uploaded PDF.</t>
  </si>
  <si>
    <t>Prospective standardized smartphone photographs from real acute burn presentations in a tertiary ED, captured before debridement/dressings when feasible.</t>
  </si>
  <si>
    <t>Three-member expert panel (one burn surgeon, two emergency physicians) independently assessed images/metadata and reached structured consensus using Lund-Browder charts and depth categories.</t>
  </si>
  <si>
    <t>Non-inferiority of LLM vs physician median for region-level absolute TBSA error relative to expert-panel consensus, margin 3 percentage points.</t>
  </si>
  <si>
    <t>Depth agreement (quadratic weighted kappa); TBSA concordance/Bland-Altman; threshold-based clinical accuracy; physician inter-rater variability; calibration; image-quality sensitivity; exploratory subgroups by age and anatomical region.</t>
  </si>
  <si>
    <t>Systematic underestimation of deeper burns assessed: 13/16 panel-rated deep partial burns and the single full-thickness burn were downgraded to superficial partial by the LLM; authors explicitly frame depth outputs as clinically risky and non-actionable.</t>
  </si>
  <si>
    <t>Exploratory subgroup summaries by age (&lt;18 vs ≥18) and anatomical region; limitations note limited skin-tone diversity and illumination variability. No robust fairness analysis by pigmentation, sex, ethnicity, language, or resource setting.</t>
  </si>
  <si>
    <t>Prospective real-patient silent/offline evaluation only. No live workflow integration, clinician behaviour outcome, patient outcome, implementation usability study, or external validation.</t>
  </si>
  <si>
    <t>LLM TBSA mean absolute error 1.40 p.p. (median 1.00) vs physician median 0.89 p.p. (median 0.75); non-inferiority met (HL median Δ=0.25, one-sided 95% upper bound=0.50 &lt; 3 p.p.). Depth agreement poor for LLM: weighted κ=0.144 vs panel, with systematic downgrading of deeper burns; physician consensus κ=0.648.</t>
  </si>
  <si>
    <t>Authors conclude the model may have a narrow adjunct role for TBSA estimation under standardized imaging, but burn-depth classification should remain clinician-led and requires further development/external validation.</t>
  </si>
  <si>
    <t>All inferences run 30 December 2025 via OpenAI public gpt-5-chat-latest endpoint.</t>
  </si>
  <si>
    <t>Yes: temperature 0.0, top_p 1.0, one completion per case; browser/external access disabled; image resizing/recompression, EXIF removal, timeout and retry approach described.</t>
  </si>
  <si>
    <t>Single deterministic completion per case; repeat-run variability not assessed.</t>
  </si>
  <si>
    <t>Prospective real acute burn photographs and metadata from ED patients; not public case reports.</t>
  </si>
  <si>
    <t>Moderate: single-centre tertiary ED, uniformly high image quality, 52 patients/64 region-cases, few high-TBSA/full-thickness cases, extensive ICU burns excluded when protocol imaging infeasible.</t>
  </si>
  <si>
    <t>Moderate: frontline ED relevance but not primary-care clinic; standardized image workflow, co-located burn expertise, limited skin-tone/lighting diversity, no community/prehospital/low-resource validation.</t>
  </si>
  <si>
    <t>Funding: no specific grant. Competing interests: none declared.</t>
  </si>
  <si>
    <t>Include with caution: empirical prospective real-patient MLLM evaluation in first-contact/frontline emergency burn assessment. TBSA/depth outputs directly inform early resuscitation, referral/escalation and management decisions, but setting is ED rather than primary-care clinic.</t>
  </si>
  <si>
    <t>RESOLVED - supervisor/SME review, 04 Jul 2026: LIC/LMIC Partial confirmed (Türkiye UMIC, A4). Adjacent/frontline ED relevance confirmed. Inaccessible Appendix A / Tables S1-S2 not credited (per corpus rule); depth-output safety concern retained in SF appraisal. No outstanding queries.</t>
  </si>
  <si>
    <t>S030</t>
  </si>
  <si>
    <t>Classification of Chronic Dizziness Using Large Language Models</t>
  </si>
  <si>
    <t>Xu, X.; Jiang, R.; Zheng, S.; Wang, M.; Ju, Y.; Li, J.</t>
  </si>
  <si>
    <t>Journal of Healthcare Informatics Research</t>
  </si>
  <si>
    <t>10.1007/s41666-024-00178-1</t>
  </si>
  <si>
    <t>Retrospective single-centre clinical-record study developing DizzyInsight, an LLM-assisted evidence-extraction plus machine-learning framework for etiological classification of chronic dizziness.</t>
  </si>
  <si>
    <t>Clinical Center for Vertigo and Balance Disturbance, Beijing Tiantan Hospital, Capital Medical University; specialist vertigo/balance centre dataset, with intended relevance to primary healthcare.</t>
  </si>
  <si>
    <t>Etiological classification of chronic dizziness into PPPD, anxiety/depressive-disorder-related dizziness, and other chronic dizziness etiologies, using medical history records to guide initial diagnostic direction.</t>
  </si>
  <si>
    <t>260 retrospective patient medical-history records from July 2021-October 2023. Group shuffle split 75% training / 25% testing is reported, but the exact evaluated test-set denominator for Table 3 is not explicitly stated.</t>
  </si>
  <si>
    <t>ChatGLM / LLM-assisted framework</t>
  </si>
  <si>
    <t>ChatGLM; exact version NR</t>
  </si>
  <si>
    <t>BERT model and direct LLM-ChatGLM prediction on raw medical history records.</t>
  </si>
  <si>
    <t>Inputs included demographic information, chief complaint, history of present illness, and past illness records. Prompt generation included instructions, domain knowledge/features, actions, JSON output schema, and raw medical history text; Fig. 2 provides an illustrative prompt/output segment, but the full executable prompt/schema is not fully reported.</t>
  </si>
  <si>
    <t>Retrospective medical history records from 260 patients treated at a specialist vertigo/balance centre.</t>
  </si>
  <si>
    <t>Clinical diagnosis made by multiple experienced clinicians according to current/international guidelines; used as study reference standard. Details of adjudication/blinding are limited.</t>
  </si>
  <si>
    <t>PPV, sensitivity, and F1 score for classifying PPPD and anxiety/depressive disorders using DizzyInsight.</t>
  </si>
  <si>
    <t>Comparison with BERT and direct LLM-ChatGLM models; construction of seven major evidence categories and 33 subcategories; validation of JSON/type errors.</t>
  </si>
  <si>
    <t>No direct safety outcome. Hallucination is discussed as a limitation; validation processor addresses format/type errors but not clinical-content correctness or harmful diagnostic recommendations.</t>
  </si>
  <si>
    <t>Age, gender, comorbidities and history variables described in Table 1; no reported subgroup/fairness performance analysis. Authors note specialist-centre referral pattern may shape case mix and primary-care applicability requires further evaluation.</t>
  </si>
  <si>
    <t>Prototype validation only. Authors describe potential for initial recommendations and primary-care/non-expert settings, but no prospective workflow, usability, clinician behaviour, patient outcome, or external validation evaluation.</t>
  </si>
  <si>
    <t>DizzyInsight classified PPPD with PPV 0.69, sensitivity 0.86, F1 0.77; anxiety/depressive disorders with PPV 0.81, sensitivity 0.66, F1 0.72. Direct LLM-ChatGLM performed worse (PPPD F1 0.58; anxiety/depressive disorders F1 0.49).</t>
  </si>
  <si>
    <t>Authors conclude that DizzyInsight shows promise for interpretable etiological classification of chronic dizziness and may assist practitioners, but further research is needed to improve evidence identification, assess primary-care applicability, and evaluate external validity.</t>
  </si>
  <si>
    <t>Single extraction/classification workflow reported; repeat-run variability not assessed.</t>
  </si>
  <si>
    <t>Authentic specialist-centre medical history records; not public vignettes/case reports.</t>
  </si>
  <si>
    <t>Moderate: single specialist-centre retrospective cohort, strong class imbalance with PPPD/anxiety-depression dominating, comorbid etiologies excluded, exact test-set denominator not explicitly reported.</t>
  </si>
  <si>
    <t>Moderate/high: intended for primary care/non-expert support, but development/evaluation used a specialist referral centre dataset; no primary-care or external validation.</t>
  </si>
  <si>
    <t>Funding: Clinical and Translational Medicine Research Project of Chinese Academy of Medical Sciences; CAMS Innovation Fund for Medical Sciences; National Key R&amp;D Program of China. Competing interests: none declared.</t>
  </si>
  <si>
    <t>Include with caution: empirical LLM-powered diagnostic classification study using authentic clinical records and explicitly framed as relevant to primary healthcare/non-expert diagnostic support. Relevance is adjacent because evaluation is retrospective and specialist-centre based, not first-contact PHC workflow.</t>
  </si>
  <si>
    <t>RESOLVED - supervisor/SME review, 04 Jul 2026: LIC/LMIC Partial confirmed (China UMIC, A4). Adjacent confirmed (retrospective specialist-centre evaluation). Unreported version/settings/denominator stand as scored in TW and reporting items. No outstanding queries.</t>
  </si>
  <si>
    <t>S031</t>
  </si>
  <si>
    <t>Clinical Decision-Making of Artificial Intelligence vs Medical Professionals in Patients With Syncope</t>
  </si>
  <si>
    <t>van Zanten, S.; Boel, T.T.; de Jong, J.S.Y.; Bais, B.; Fedorowski, A.; Sutton, R.; Selder, J.L.; Giele, F.; Geertsma, C.; Scheffer, M.G.; de Groot, J.R.; de Lange, F.J.</t>
  </si>
  <si>
    <t>JACC: Advances</t>
  </si>
  <si>
    <t>10.1016/j.jacadv.2025.102426</t>
  </si>
  <si>
    <t>Three-phase comparative diagnostic decision-making study using anonymized GP referral letters to syncope units: Phase 1 GPT-4o and 18 medical professionals generated differential diagnoses; Phase 2 1.5-year follow-up; Phase 3 expert committee adjudicated final diagnoses.</t>
  </si>
  <si>
    <t>General practitioner referral letters to syncope units at three Dutch hospitals; evaluation conducted in controlled privacy-safe environment at Amsterdam UMC.</t>
  </si>
  <si>
    <t>Early diagnostic orientation and referral/management advice for syncope based on GP referral letters; differential diagnosis, diagnostic certainty, GP recommendations and hospital referral advice.</t>
  </si>
  <si>
    <t>55 anonymized GP referral letters assessed for diagnostic yield; 54 included in diagnostic inclusion/DPS after 1 lost to follow-up. MPs produced 990 assessments; GPT-4o 55 assessments; total 1,045 Phase-1 assessments.</t>
  </si>
  <si>
    <t>GPT-4o version 2024-05-13</t>
  </si>
  <si>
    <t>18 medical professionals: 12 physicians (2 neurologists, 2 cardiologists, 2 geriatricians, 2 internists, 4 GPs) and 6 allied professionals (2 nurse practitioners, 2 physician assistants, 2 paramedics).</t>
  </si>
  <si>
    <t>Anonymized GP referral letters. GPT-4o used a tailored RICCE system prompt with ESC syncope guideline/practical-instruction text, case-based examples, and five-step structured outputs: clarifying questions, diagnosis/rationale/differential, certainty, GP recommendations, and hospital referral advice.</t>
  </si>
  <si>
    <t>Subset of patients from prospective Haaglanden syncope-unit registry referred by GPs between Sept 2019 and Dec 2022, with follow-up and available referral letters.</t>
  </si>
  <si>
    <t>Final diagnosis adjudicated by an independent expert committee after 18 months' follow-up using recurrence, additional testing, admissions/consultations and SU information.</t>
  </si>
  <si>
    <t>Diagnostic yield; diagnostic inclusion rate (final diagnosis included in Phase-1 differential); Diagnostic Precision Score penalizing incorrect differential diagnoses.</t>
  </si>
  <si>
    <t>Diagnostic safety for cardiac syncope recognition; additional diagnostic tests/interventions suggested; association between GPT-4o clarifying questions and correct diagnosis; differences across professional subgroups.</t>
  </si>
  <si>
    <t>Diagnostic safety explicitly assessed: GPT-4o missed 3 of 4 final cardiac syncope diagnoses by labelling them as reflex syncope; low/negative DPS reflected over-inclusive differential diagnosis output.</t>
  </si>
  <si>
    <t>No formal equity/fairness subgroup analysis. Age/sex reported; referral-letter length and information-density variability discussed; no differential performance by demographic or language group.</t>
  </si>
  <si>
    <t>Offline evaluation of referral-letter interpretation only. No live use by GPs, no workflow integration, no clinician-behaviour or patient-outcome evaluation; controlled privacy-safe environment with human oversight requirement.</t>
  </si>
  <si>
    <t>GPT-4o diagnostic yield 100% vs physicians 81.9% and allied professionals 84.5%. Diagnostic inclusion rate 75.9% vs physicians 48.6% and allied 36.7%, but DPS was −6.9% for GPT-4o vs 22.9% physicians and 12.6% allied professionals; GPT-4o missed 3/4 cardiac syncope cases.</t>
  </si>
  <si>
    <t>Authors conclude GPT-4o generates diagnoses in all cases and may aid hypothesis generation, but low precision and missed high-risk cardiac syncope mean it is not suitable for unsupervised clinical use interpreting referral letters.</t>
  </si>
  <si>
    <t>GPT-4o version 2024-05-13; controlled Amsterdam UMC environment. Exact API/access date NR.</t>
  </si>
  <si>
    <t>Partial: tailored &gt;90k-token system prompt and model version reported, but temperature/top_p/seed and full runtime settings NR.</t>
  </si>
  <si>
    <t>Each referral letter was independently analysed once by GPT-4o in the final evaluation; multiple runs were used during prompt refinement but final repeat-run variability not assessed.</t>
  </si>
  <si>
    <t>Authentic anonymized GP referral letters from real syncope-unit referrals; not public vignettes.</t>
  </si>
  <si>
    <t>Moderate: small sample (55 letters/54 adjudicated), single national referral context, referral-letter detail highly variable, one case lost to follow-up.</t>
  </si>
  <si>
    <t>Moderate: directly relevant to GP referral/triage for syncope, but specialist syncope-unit referral context and offline evaluation limit first-contact PHC generalizability.</t>
  </si>
  <si>
    <t>Funding: authors reported no relationships relevant to the content. Specific grant funding NR in main text.</t>
  </si>
  <si>
    <t>Include with caution: empirical GPT-4o evaluation using real GP referral letters for syncope diagnostic/referral decision support with 18-month adjudicated reference diagnosis; directly relevant to first-contact/referral orientation, but offline and unsafe for unsupervised use.</t>
  </si>
  <si>
    <t>Full &gt;90k-token prompt and supplemental tables/figures are referenced but not present in uploaded PDF; do not credit full prompt or supplemental detail as fully reported. RELEVANCE resolved Direct: the evaluated output (differential diagnosis, triage and referral advice at the point of GP referral, GP being first contact) is a first-contact decision type; the syncope-unit specialist cohort is a downstream applicability caveat, not a relevance changer (relevance-vs-realism principle). || Part D verified 27 Jun 2026: relevance, maturity, framework, income and all five domain bands confirmed against source (OCR of scanned PDF). A9 checked: TW Partial; TW2/TW5 already Partial, the full &gt;90k-token prompt sits in an inaccessible supplement and no Yes rests on it; no change.</t>
  </si>
  <si>
    <t>S032</t>
  </si>
  <si>
    <t>Integrated image-based deep learning and language models for primary diabetes care</t>
  </si>
  <si>
    <t>Li, J.; Guan, Z.; Wang, J.; Cheung, C.Y.; Zheng, Y.; Lim, L.-L.; Lim, C.C.; et al.</t>
  </si>
  <si>
    <t>China; Singapore; India; Thailand; United Kingdom; Algeria; Uzbekistan; Malaysia; Spain; United States</t>
  </si>
  <si>
    <t>10.1038/s41591-024-03139-8</t>
  </si>
  <si>
    <t>Integrated image-language system study: fine-tuned LLM module, image-based DeepDR-Transformer validation, assistive-reader evaluation, and two-arm real-world prospective primary diabetes care deployment.</t>
  </si>
  <si>
    <t>High-volume primary diabetes care/health examination setting at Huadong Sanatorium, with multi-country retrospective DR datasets and PCP/professional-grader assistive evaluations.</t>
  </si>
  <si>
    <t>Individualized diabetes management recommendations for PCPs; DR/DME screening and referable-DR identification/referral support from fundus images and clinical metadata.</t>
  </si>
  <si>
    <t>Prospective deployment: 20,124 health-examination attendees; 1,994 patients with diabetes and gradable fundus images recruited; outcome analysis included 397 unassisted PCP and 372 PCP+DeepDR-LLM participants. Also includes LLM SFT dataset (371,763 recommendations/267,730 participants), LLM evaluation (100 cases), and DeepDR-Transformer image datasets (&gt;1.2 million images).</t>
  </si>
  <si>
    <t>LLaMA-based domain-tuned LLM + image-based DeepDR-Transformer</t>
  </si>
  <si>
    <t>LLaMA-7B fine-tuned with LoRA/Adapter; DeepDR-Transformer ViT module</t>
  </si>
  <si>
    <t>Nontuned LLaMA; PCPs; endocrinology residents; professional graders; unassisted PCP arm vs PCP+DeepDR-LLM arm.</t>
  </si>
  <si>
    <t>LLM module received clinical metadata including medical history, physical examinations, laboratory tests and DR/DME diagnosis results. DeepDR-Transformer processed standard/portable fundus images for quality, lesion segmentation, DR/DME grading. Full prompt text not present in uploaded PDF.</t>
  </si>
  <si>
    <t>Deidentified retrospective clinical data and management recommendations from Shanghai institutions; multiethnic multicountry standard and portable fundus image datasets; real-world prospective primary diabetes care workflow at Huadong Sanatorium.</t>
  </si>
  <si>
    <t>Expert model answers from international endocrinology/ophthalmology panel for LLM recommendation evaluation; DR/DME grading adjudication per disease-severity standards; real-world outcomes based on patient follow-up and referral attendance.</t>
  </si>
  <si>
    <t>Quality/safety of diabetes management recommendations; DeepDR-Transformer performance for DR grading/referable DR; impact of PCP+DeepDR-LLM on diabetes self-management and DR referral adherence.</t>
  </si>
  <si>
    <t>PCP/professional-grader accuracy and assessment time with/without DeepDR-Transformer; recommendation quality/empathy ratings; PCP satisfaction; ablation of DR/DME input integration.</t>
  </si>
  <si>
    <t>Possible-harm ratings for management recommendations; referral adherence for referable DR; PCP perceived safety. No long-term adverse-event or hard clinical safety endpoint reported.</t>
  </si>
  <si>
    <t>Language evaluations in English and Chinese; multiethnic/multicountry datasets; standard vs portable fundus images; rural/urban PCP grading; low-resource/LMIC access framing. No full subgroup fairness audit by sex, ethnicity, skin tone or socioeconomic status in main PDF.</t>
  </si>
  <si>
    <t>Real-world prospective two-arm workflow deployment; patient self-management behaviours; ophthalmology referral attendance/time; endocrinologist and patient ratings; PCP satisfaction/usability survey.</t>
  </si>
  <si>
    <t>DeepDR-LLM recommendations were comparable to PCPs/residents in English and better than PCPs in Chinese; DeepDR-Transformer improved PCP referable-DR detection accuracy and speed; in prospective deployment, PCP+DeepDR-LLM improved diabetes self-management behaviours and referable-DR referral adherence (77.78% vs 58.44%, P=0.001).</t>
  </si>
  <si>
    <t>Authors conclude DeepDR-LLM may enhance primary diabetes care and DR screening, especially in high-volume low-resource settings, while calling for longer-term randomized studies, broader validation and implementation work.</t>
  </si>
  <si>
    <t>NR for LLM query/access date; publication reports development/training and prospective deployment periods (10 Apr-2 Jul 2023).</t>
  </si>
  <si>
    <t>Partial: LLM fine-tuning hyperparameters and DeepDR-Transformer training parameters are reported; generation/inference settings for recommendation generation are not fully reported in the uploaded PDF.</t>
  </si>
  <si>
    <t>NR for repeat-run variability; statistical CIs and validation across datasets reported for model performance.</t>
  </si>
  <si>
    <t>Real clinical records, fundus images and prospective workflow data; not synthetic vignettes. Data mostly institutional/gated; minimum dataset and code repository reported.</t>
  </si>
  <si>
    <t>Moderate: non-randomized two-arm prospective design, same PCPs across arms, short follow-up, Chinese-focused LLM training, and possible sampling/self-report bias.</t>
  </si>
  <si>
    <t>Low/moderate: direct primary diabetes care workflow relevance, but evidence is diabetes-specific, single prospective deployment site, and generalizability beyond Chinese-trained LLM and short follow-up remains uncertain.</t>
  </si>
  <si>
    <t>Multiple public/academic grants; authors declare no competing interests; funders had no role in study design/conduct/analysis/manuscript/submission.</t>
  </si>
  <si>
    <t>Include: empirical LLM-powered integrated decision-support system evaluated for primary diabetes care management, DR screening, referral adherence, and real-world PCP workflow support.</t>
  </si>
  <si>
    <t>Full supplementary tables/sections and example prompts are referenced but not fully present in the uploaded PDF; do not over-credit prompt/input reproducibility. Prospective deployment was non-randomized and short-term; long-term clinical outcomes and external deployment remain manual caution flags. || Part D verified 27 Jun 2026: relevance (Direct), maturity (4), framework (DECIDE-AI), income (Partial, multiethnic multi-country with explicit LMIC/low-resource framing) and all five domain bands confirmed against source (OCR of scanned PDF). CR/EQ/IM Strong are documented interpretive calls resting on the maturity-4 real-world prospective deployment. RESOLVED - supervisor review, 04 Jul 2026: synthesis narrative revised (see S005) - three maturity-4 deployments (S005 autonomous, S032 assistive PCP-plus-tool, S051 nurse-oversight) earn Implementation-Strong; only S005 deploys autonomously and provides no autonomy-specific harm evaluation. Band correct; no change.</t>
  </si>
  <si>
    <t>S033</t>
  </si>
  <si>
    <t>Thyro-GenAI: A Chatbot Using Retrieval-Augmented Generative Models for Personalized Thyroid Disease Management</t>
  </si>
  <si>
    <t>Shin, M.; Song, J.; Kim, M.-G.; Yu, H.W.; Choe, E.K.; Chai, Y.J.</t>
  </si>
  <si>
    <t>Republic of Korea</t>
  </si>
  <si>
    <t>Journal of Clinical Medicine</t>
  </si>
  <si>
    <t>10.3390/jcm14072450</t>
  </si>
  <si>
    <t>Comparative evaluation of a RAG-based thyroid chatbot against three service LLMs on nine patient-personalized thyroid clinical questions; three thyroid specialists ranked response and reference quality without blinding.</t>
  </si>
  <si>
    <t>Simulated/frontline thyroid disease decision-support context; questions generated by general surgery/family medicine health-checkup clinicians to reflect patients likely encountered in clinical practice.</t>
  </si>
  <si>
    <t>Diagnosis + Referral / escalation + Treatment / management</t>
  </si>
  <si>
    <t>Patient-personalized thyroid disease next-step advice, including thyroid nodules, abnormal TSH in pregnancy, FNA/follow-up decisions, obesity-treatment alternatives and cancer-risk counselling.</t>
  </si>
  <si>
    <t>Nine open-ended patient-personalized clinical questions; each evaluated across four chatbots by three thyroid specialists using ranked criteria.</t>
  </si>
  <si>
    <t>RAG-based GPT-4o system; OpenAI GPT; Perplexity GPT-4o; Anthropic Claude</t>
  </si>
  <si>
    <t>Thyro-GenAI v1.0 using ChatGPT-4o; OpenAI ChatGPT-4o; Perplexity ChatGPT-4o; Claude 3.5 Sonnet</t>
  </si>
  <si>
    <t>ChatGPT-4o, Perplexity ChatGPT-4o and Claude 3.5 Sonnet service LLMs</t>
  </si>
  <si>
    <t>Nine standardized English thyroid questions entered into fresh chatbot sessions. Thyro-GenAI used a vector database from 61 thyroid guidelines/textbooks, HyDE query expansion, Milvus semantic retrieval, BM25 retrieval, reranking and ChatGPT-4o answer generation with citations.</t>
  </si>
  <si>
    <t>Novel virtual patient-personalized questions generated by general physicians/family medicine or general surgery specialists; Thyro-GenAI database built from selected thyroid guidelines/textbooks.</t>
  </si>
  <si>
    <t>Unblinded ranking by three thyroid specialists (two endocrine surgeons and one endocrinologist; 4, 7 and 9 years subspecialty experience) using criteria for response and reference quality. No objective gold-standard answer set.</t>
  </si>
  <si>
    <t>Inverse-weighted mean rank for overall response quality across factuality, completeness, safety, clinical applicability and preference.</t>
  </si>
  <si>
    <t>Inverse-weighted mean rank for reference quality across hallucination, relevance, source quality and scalability; free-text evaluator comments.</t>
  </si>
  <si>
    <t>Safety assessed as a ranking criterion: whether the response could cause harm in actual clinical setting. Reference hallucination also assessed. No real-patient safety outcomes or systematic adverse-output classification.</t>
  </si>
  <si>
    <t>Questions were initially created in Korean and translated into English to mitigate language bias. No subgroup/fairness analysis by patient characteristics, language, health literacy or setting.</t>
  </si>
  <si>
    <t>No workflow or deployment evaluation. Discussion frames Thyro-GenAI as potential support for frontline/general practitioners while patients await specialist care.</t>
  </si>
  <si>
    <t>Thyro-GenAI had the highest overall response-quality inverse-weighted mean rank (3.0) vs ChatGPT 2.3, Perplexity 2.8 and Claude 1.9. For reference quality, Thyro-GenAI ranked second overall (3.1) behind Perplexity (3.2), with high hallucination/reference-quality ratings.</t>
  </si>
  <si>
    <t>Authors conclude Thyro-GenAI generated reliable, patient-specific clinical reasoning with reduced hallucinations and enhanced safety/clinical applicability, and may support frontline general practitioners; they acknowledge need for further refinement and real-world integration.</t>
  </si>
  <si>
    <t>All chatbot queries conducted in English from 10-20 November 2024; Thyro-GenAI accessed as v1.0. Exact ChatGPT-4o API/model snapshot and generation parameters NR.</t>
  </si>
  <si>
    <t>Partial: model components and retrieval architecture reported, but temperature/top_p/system prompts and exact runtime settings NR.</t>
  </si>
  <si>
    <t>Single-run per question/session; no repeat-run variability reported.</t>
  </si>
  <si>
    <t>Synthetic but clinically oriented questions created for the study; not public benchmark questions.</t>
  </si>
  <si>
    <t>Low/moderate: novel questions reduce public contamination risk; guideline/textbook retrieval database may overlap with public clinical knowledge.</t>
  </si>
  <si>
    <t>High: only nine questions, unblinded three-specialist ranking, no objective gold standard, no real patient data, no statistical comparison beyond inverse-weighted ranks/SE.</t>
  </si>
  <si>
    <t>Moderate/high: designed for frontline GP support in thyroid disease, but benchmark-only and specialty-reviewed; real primary-care applicability untested.</t>
  </si>
  <si>
    <t>Funded by SMG-SNU Boramae Medical Center and Korean Association of Health Promotion. COI: Junho Song is founder of ZeroOne AI Inc.; remaining authors report no commercial/financial conflicts.</t>
  </si>
  <si>
    <t>Include with caution: empirical RAG/LLM evaluation of patient-personalized thyroid management questions with explicit frontline GP decision-support framing; however, evidence is simulated and not workflow- or patient-outcome based.</t>
  </si>
  <si>
    <t>RESOLVED - supervisor/SME review, 04 Jul 2026: Confirmed - unavailable supplementary outputs/database not credited; small unblinded panel and absent objective reference standard reflected in TW3 and RoB. Adjacent retained (simulated GP decision-support framing). No outstanding queries.</t>
  </si>
  <si>
    <t>S034</t>
  </si>
  <si>
    <t>The Use of ChatGPT to Assist in Diagnosing Glaucoma Based on Clinical Case Reports</t>
  </si>
  <si>
    <t>Delsoz, M.; Raja, H.; Madadi, Y.; Tang, A.A.; Wirostko, B.M.; Kahook, M.Y.; Yousefi, S.</t>
  </si>
  <si>
    <t>10.1007/s40123-023-00805-x</t>
  </si>
  <si>
    <t>Comparative diagnostic benchmark using 11 publicly available University of Iowa EyeRounds glaucoma case reports; ChatGPT v3.5 vs three senior ophthalmology residents.</t>
  </si>
  <si>
    <t>Public ophthalmology case-report database / simulated diagnostic exercise; potential triage relevance to primary care or eye-care settings, but not evaluated in a real first-contact workflow.</t>
  </si>
  <si>
    <t>Provisional and differential diagnosis of primary and secondary glaucoma phenotypes from detailed clinical case descriptions.</t>
  </si>
  <si>
    <t>Eleven glaucoma case reports selected from &gt;200 University of Iowa EyeRounds cases; unit = clinical case report.</t>
  </si>
  <si>
    <t>ChatGPT</t>
  </si>
  <si>
    <t>ChatGPT version 3.5</t>
  </si>
  <si>
    <t>Three senior ophthalmology residents</t>
  </si>
  <si>
    <t>Each case description was entered into ChatGPT; prompts: 'What is the most likely diagnosis?' followed by 'What is the differential diagnosis?'. First enquiry responses recorded.</t>
  </si>
  <si>
    <t>Public University of Iowa EyeRounds case reports containing demographics, presenting illness, history and examination findings.</t>
  </si>
  <si>
    <t>Correct diagnosis/actual case diagnosis from the published case report; comparison with senior ophthalmology resident diagnoses.</t>
  </si>
  <si>
    <t>Correct provisional diagnosis, ChatGPT vs residents.</t>
  </si>
  <si>
    <t>Differential diagnosis lists; agreement between ChatGPT and each resident.</t>
  </si>
  <si>
    <t>NR as a structured safety outcome; diagnostic misses were described but not assessed as patient-safety events.</t>
  </si>
  <si>
    <t>No workflow or implementation outcomes; discussion speculates on future primary-care/emergency/eye-care triage use.</t>
  </si>
  <si>
    <t>ChatGPT correctly diagnosed 8/11 cases (72.7%); residents correctly diagnosed 6/11, 8/11 and 8/11 cases. ChatGPT was correct on common glaucoma cases but missed uncommon/atypical phenotypes including glaucomatocyclitic crisis, aqueous misdirection and inflammatory glaucoma.</t>
  </si>
  <si>
    <t>Authors conclude ChatGPT performed similarly to or better than senior ophthalmology residents on selected glaucoma case reports and may have future potential for triage/diagnostic support after further development.</t>
  </si>
  <si>
    <t>Not reported beyond use of ChatGPT v3.5 and first enquiry responses.</t>
  </si>
  <si>
    <t>Single first enquiry for provisional and differential diagnosis; no repeat-run variability or prompt-sensitivity analysis.</t>
  </si>
  <si>
    <t>Public EyeRounds clinical case reports; selected from an online teaching/case-report database.</t>
  </si>
  <si>
    <t>High: public online case reports may be in training data; cases are curated and published.</t>
  </si>
  <si>
    <t>High: only 11 cases, selected public case reports, no external or consecutive sample, no blinding of ChatGPT to source context reported.</t>
  </si>
  <si>
    <t>Moderate/high: specialist ophthalmology/glaucoma cases and not a PHC workflow; possible triage relevance only.</t>
  </si>
  <si>
    <t>NIH/RPB/Hamilton Eye Institute support; several author disclosures/prototype instruments/consultancies reported.</t>
  </si>
  <si>
    <t>Include with caution: empirical LLM diagnostic benchmark with some first-contact/triage relevance claimed by authors, but based on public specialist ophthalmology case reports rather than PHC patients or workflow.</t>
  </si>
  <si>
    <t>RESOLVED - supervisor/SME review, 04 Jul 2026: Adjacent confirmed (public specialist ophthalmology case reports, n=11). Contamination High and NR access date/settings stand as coded. Capability evidence only. No outstanding queries.</t>
  </si>
  <si>
    <t>S035</t>
  </si>
  <si>
    <t>Hybrid artificial intelligence frameworks for otoscopic diagnosis: Integrating convolutional neural networks and large language models toward real-time mobile health</t>
  </si>
  <si>
    <t>Chu, Y.-C.; Chen, Y.-C.; Hsu, C.-Y.; Kuo, C.-T.; Cheng, Y.-F.; Lin, K.-H.; Liao, W.-H.</t>
  </si>
  <si>
    <t>Taiwan</t>
  </si>
  <si>
    <t>Digital Health</t>
  </si>
  <si>
    <t>10.1177/20552076251395449</t>
  </si>
  <si>
    <t>Retrospective image-based AI validation/proof-of-concept hybrid framework using a previously collected otoendoscopic image dataset; CNN-based image classification was combined with LLM-supported contextual interpretation/advice and a mobile prototype.</t>
  </si>
  <si>
    <t>Otoscopic/middle-ear diagnosis using retrospective images from Taipei Veterans General Medical Center; intended for mobile health, telemedicine and primary-care/underserved settings, but not tested in live primary-care workflow.</t>
  </si>
  <si>
    <t>Diagnosis + Treatment / management</t>
  </si>
  <si>
    <t>Otoscopic image classification across 10 middle-ear conditions with LLM-driven clinical reasoning/advice after CNN prediction; standalone VLLM/LLM image recognition was explored.</t>
  </si>
  <si>
    <t>2,820 original otoendoscopic clinical images; 2,161 retained for CNN training after preprocessing; dataset expanded to 10,465 images through augmentation; standalone LLM proof-of-concept used 10 images per disease category.</t>
  </si>
  <si>
    <t>10,465 augmented images for CNN training/validation; standalone LLM proof-of-concept n=100 images; exact external-test denominator for the present paper NR/unclear.</t>
  </si>
  <si>
    <t>2,820 original images collected January 2011-December 2019; 10 diagnostic classes.</t>
  </si>
  <si>
    <t>Unclear: validation used 80/20 split and five-fold cross-validation; external test set mentioned but size not reported in main PDF.</t>
  </si>
  <si>
    <t>Unit = otoendoscopic image. Images were retrospective clinical eardrum images; LLM standalone test used 10 images per condition; hybrid performance appears primarily driven by CNN classifier.</t>
  </si>
  <si>
    <t>CNN + LLM/VLLM hybrid</t>
  </si>
  <si>
    <t>InceptionV3 CNN backbone from prior work; standalone GPT-4o and Gemini 1.5 Pro evaluated; exact LLM used for hybrid clinical-reasoning cloud module NR/unclear.</t>
  </si>
  <si>
    <t>Human practitioners of varying expertise; standalone GPT-4o and Gemini 1.5 Pro; prior CNN models.</t>
  </si>
  <si>
    <t>Image input to CNN; CNN diagnostic output passed sequentially to LLM for contextual interpretation and explanation. Direct VLLM inference also explored. Full prompts/instructions for LLM advice not reported in uploaded main PDF.</t>
  </si>
  <si>
    <t>Retrospective otoendoscopic images collected at Taipei Veterans General Medical Center, Taiwan, January 2011-December 2019, using same dataset as previous publication.</t>
  </si>
  <si>
    <t>Clinical confirmation and multistep annotation process: initial research staff review, independent verification by two otolaryngologists, and consensus adjudication for discrepant cases. Six practitioners participated in labeling/validation as in prior work.</t>
  </si>
  <si>
    <t>Overall diagnostic accuracy of hybrid CNN-LLM system; CNN diagnostic metrics; standalone LLM proof-of-concept image-recognition accuracy.</t>
  </si>
  <si>
    <t>Mobile responsiveness/sub-200 ms feedback; five-fold cross-validation/external dataset verification; specialist-level comparison; standalone GPT-4o/Gemini image-recognition results.</t>
  </si>
  <si>
    <t>NR as structured safety outcomes. Paper discusses privacy, secure APIs, human oversight and that final diagnostic decisions remain under clinician control, but no unsafe-output or patient-harm evaluation.</t>
  </si>
  <si>
    <t>Resource-limited/underserved deployment is discussed, but no subgroup/fairness analysis by age, sex, ethnicity, device type, disease rarity, image quality or clinical setting is reported in the main PDF.</t>
  </si>
  <si>
    <t>Mobile prototype with partial on-device CNN processing and cloud-based LLM reasoning; sub-200 ms preliminary feedback. No live clinical deployment, clinician behaviour outcome or patient outcome evaluation.</t>
  </si>
  <si>
    <t>Hybrid CNN-LLM system reported overall diagnostic accuracy 97.6% and sub-200 ms preliminary feedback. Standalone image-capable LLMs performed much worse in a 100-image proof-of-concept test, for example GPT-4o ranged from 0/10 to 6/10 across conditions and Gemini from 3/10 to 10/10. The LLM did not override CNN predictions.</t>
  </si>
  <si>
    <t>Authors conclude the hybrid AI framework improves otoscopic diagnostic precision and responsiveness and may support scalable mobile/telemedicine/primary-care diagnosis, while noting need for validation of rare pathologies and longitudinal clinical impact.</t>
  </si>
  <si>
    <t>Not reported for hybrid LLM reasoning; standalone LLM model names reported but access dates/settings NR.</t>
  </si>
  <si>
    <t>NR for hybrid LLM outputs; five-fold cross-validation for CNN/model validation, but no repeat-run/prompt-variability analysis for LLM reasoning.</t>
  </si>
  <si>
    <t>Retrospective clinical otoendoscopic images from a previously validated institutional dataset; no new images collected.</t>
  </si>
  <si>
    <t>Low/moderate for clinical images; however, reliance on prior published dataset/figures and unclear LLM prompt/output details limit assessment. Standalone LLMs may have unknown training overlap with public medical images, but this is not assessed.</t>
  </si>
  <si>
    <t>Moderate/high: dataset reused from prior work, augmented images, class imbalance, unclear external-test denominator in main PDF, and LLM contribution to diagnostic performance not isolated.</t>
  </si>
  <si>
    <t>Moderate: relevant to primary care/mobile otoscopy, but evidence is retrospective and image-based; no real first-contact workflow, history-taking, management follow-up or patient outcome evaluation.</t>
  </si>
  <si>
    <t>Funded by Taiwan National Science and Technology Council and Taipei Veterans General Hospital grants. Authors declare no potential conflicts of interest.</t>
  </si>
  <si>
    <t>Include with caution: empirical hybrid CNN-LLM otoscopic diagnostic support study with mobile/primary-care relevance and explicit LLM interpretation component, but the diagnostic classifier is CNN-driven and LLM contribution to diagnostic accuracy is not independently established.</t>
  </si>
  <si>
    <t>RESOLVED - supervisor/SME review, 04 Jul 2026: Confirmed - CNN remains sole diagnostic classifier with LLM in interpretation/communication role; partially-LLM caution retained in extraction and synthesis weighting. Unavailable prompts/settings stand as scored. SF Partial (Part 2 uniformity) confirmed. No outstanding queries.</t>
  </si>
  <si>
    <t>S036</t>
  </si>
  <si>
    <t>GP or ChatGPT? Ability of large language models (LLMs) to support general practitioners when prescribing antibiotics</t>
  </si>
  <si>
    <t>Ngoc Nguyen, O.; Amin, D.; Bennett, J.; Hetlevik, Ø.; Malik, S.; Tout, A.; Vornhagen, H.; Vellinga, A.</t>
  </si>
  <si>
    <t>Ireland; United Kingdom; United States; Norway</t>
  </si>
  <si>
    <t>Journal of Antimicrobial Chemotherapy</t>
  </si>
  <si>
    <t>10.1093/jac/dkaf077</t>
  </si>
  <si>
    <t>Twenty-four antibiotic-prescribing clinical vignettes were assessed by one GP from each of four countries and six LLMs; responses were compared with country-specific national prescribing guidelines.</t>
  </si>
  <si>
    <t>General practice / primary care antibiotic prescribing across Ireland, UK, USA and Norway.</t>
  </si>
  <si>
    <t>Diagnosis and antibiotic prescribing support: whether to prescribe, antibiotic choice, dose/duration, patient advice and guideline reference.</t>
  </si>
  <si>
    <t>24 vignettes drawn from literature; 4 country contexts; 4 practising GPs; 6 LLMs.</t>
  </si>
  <si>
    <t>Seven response elements per vignette were assessed for each GP/LLM: diagnosis, antibiotic yes/no, antibiotic choice, dose/duration, advice, reference yes/no and correct reference.</t>
  </si>
  <si>
    <t>24 vignettes; 12/24 had antibiotics indicated according to guideline-based country-specific treatment plans.</t>
  </si>
  <si>
    <t>GPs: 24 vignettes each; LLMs: 24 standard/USA vignettes and country-specific vignettes for Ireland, UK and Norway.</t>
  </si>
  <si>
    <t>Unit = clinical vignette/response item. Vignettes included infection type, sex/gender, age group, comorbidities and country where relevant.</t>
  </si>
  <si>
    <t>Multiple LLMs</t>
  </si>
  <si>
    <t>ChatGPT (GPT-4o); Gemini; Copilot; Mistral Large 2; Claude 3.5 Sonnet; Llama 3.1 8B.</t>
  </si>
  <si>
    <t>Practising GP from each country; country-specific national antibiotic prescribing guidelines.</t>
  </si>
  <si>
    <t>Standardized prompt asked for diagnosis, antibiotic yes/no, antibiotic choice, dose/duration, advice and guideline/reference; country was included for country-specific runs.</t>
  </si>
  <si>
    <t>Clinical vignettes selected from published literature; national guidelines from IDSA, NICE, Irish HSE and Norwegian Directorate of Health.</t>
  </si>
  <si>
    <t>Country-specific national antibiotic prescribing guidelines; GP responses also compared with their own country guidelines.</t>
  </si>
  <si>
    <t>Percentage accuracy for diagnosis, antibiotic yes/no decision, antibiotic choice, dose/duration, advice/reference and correct guideline reference.</t>
  </si>
  <si>
    <t>Hallucination assessed with BERTScore; toxicity; data leakage/personal-information leakage; country-specific guideline referencing.</t>
  </si>
  <si>
    <t>Antibiotic yes/no prescribing correctness, dose/duration correctness, hallucination, toxicity and data leakage were assessed. No real patient safety outcomes.</t>
  </si>
  <si>
    <t>Country and language/guideline context; Norway included as different-language guideline context. No patient demographic subgroup/fairness analysis.</t>
  </si>
  <si>
    <t>No workflow or implementation outcomes; authors discuss possible GP support but emphasize GP interpretation and privacy caution.</t>
  </si>
  <si>
    <t>GPs had high accuracy for diagnosis (96%-100%) and antibiotic yes/no prescribing (83%-92%), with overall mean 79%. LLMs were strong for diagnosis and antibiotic decision/choice but weaker for dose/duration and correct national guideline referencing, especially Norway (correct references 0%-13%). Across all countries, Claude had highest LLM mean (80%), followed by Mistral AI (70%), ChatGPT (65%), Gemini (62%), Copilot (55%) and Llama (47%). No toxicity was observed; data leakage occurred when vignettes included names/initials.</t>
  </si>
  <si>
    <t>Authors conclude LLMs may support antibiotic prescribing in general practice, but GPs remain best placed to interpret vignettes, apply national guidelines and prescribe correct dose/duration.</t>
  </si>
  <si>
    <t>Prompts reportedly run between 7 and 16 August 2025; GP advice between 7 and 10 August 2025, though this appears chronologically inconsistent with article acceptance and should be manually checked.</t>
  </si>
  <si>
    <t>Not reported beyond model names/versions and prompt window; decoding/settings NR.</t>
  </si>
  <si>
    <t>Single prompt responses; no repeat-run or prompt-sensitivity analysis reported.</t>
  </si>
  <si>
    <t>Vignettes selected from prior literature on common infections and prescribing; not real consultations.</t>
  </si>
  <si>
    <t>Low/moderate: vignettes are from published literature and may be present in training data, but country-specific guideline application reduces simple memorization risk.</t>
  </si>
  <si>
    <t>Moderate: synthetic vignettes, only 24 cases, one GP per country, no real consultations, unclear full vignette list in main paper.</t>
  </si>
  <si>
    <t>Moderate: directly relevant to GP antibiotic prescribing but benchmark-only; limited evidence for real consultation workflow, nuanced patient communication or outcomes.</t>
  </si>
  <si>
    <t>Health Research Board Ireland Research Leader Award; transparency declarations: none.</t>
  </si>
  <si>
    <t>Include: empirical LLM evaluation directly in general-practice antibiotic prescribing with diagnosis, prescribing, dose/duration, advice and guideline-reference outcomes.</t>
  </si>
  <si>
    <t>Manual check: prompt dates in Methods appear inconsistent with publication timeline; full 24 vignettes/prompts are not visible in the uploaded main PDF; country-specific guideline use is important for synthesis. || Part D verified 27 Jun 2026: relevance (Direct), maturity (1), framework (TRIPOD-LLM), income (No, four HIC countries) and all five domain bands confirmed against source (OCR of scanned PDF). IM Limited retained as the interpretive Implementation-Limited call for a pure benchmark, consistent with S037.</t>
  </si>
  <si>
    <t>S037</t>
  </si>
  <si>
    <t>Diagnosis and Triage Performance of Contemporary Large Language Models on Short Clinical Vignettes</t>
  </si>
  <si>
    <t>Xu, L.; Zhao, W.; Huang, X.</t>
  </si>
  <si>
    <t>China; published Levine et al. vignette dataset</t>
  </si>
  <si>
    <t>Journal of Medical Systems</t>
  </si>
  <si>
    <t>10.1007/s10916-025-02284-y</t>
  </si>
  <si>
    <t>Secondary analysis of a previously published 48-case clinical-vignette dataset; eight contemporary LLMs were evaluated under non-prompted and structured prompted conditions for diagnosis and four-level triage.</t>
  </si>
  <si>
    <t>Text-only simulated symptom vignettes for diagnosis and triage; benchmarked against gold-standard labels and contextualized against physician/layperson benchmarks from prior studies.</t>
  </si>
  <si>
    <t>Most-likely diagnosis plus four-level triage classification: Emergent, 1-day, 1-week, Self-care.</t>
  </si>
  <si>
    <t>48 synthetic clinical vignettes; 8 LLMs; 2 prompt conditions.</t>
  </si>
  <si>
    <t>48 vignettes evaluated by each model in non-prompted and prompted modes.</t>
  </si>
  <si>
    <t>48 short vignettes from Levine et al.; 12 cases per triage category.</t>
  </si>
  <si>
    <t>8 models x 48 vignettes x 2 prompt conditions for diagnosis and triage classifications.</t>
  </si>
  <si>
    <t>Unit = model response to one vignette. Vignettes were concise (&lt;50 words), patient-like, single-turn narratives with supporting details.</t>
  </si>
  <si>
    <t>ChatGPT-4; ChatGPT-o1; DeepSeek-V3; DeepSeek-R1; Gemini-2.0; Copilot; Grok-2; Llama-3.1.</t>
  </si>
  <si>
    <t>Gold-standard diagnosis/triage labels; physician and layperson benchmarks from Levine et al. prior studies.</t>
  </si>
  <si>
    <t>Non-prompted condition used a senior-doctor role instruction and asked for most probable diagnosis plus triage category. Prompted condition used 'answer-revealing teaching' by providing 47/48 cases with gold-standard answers before evaluating the target case.</t>
  </si>
  <si>
    <t>Previously published Levine et al. synthetic clinical vignette dataset with validated diagnosis and triage labels.</t>
  </si>
  <si>
    <t>Gold-standard diagnosis and four-level triage labels from the previously published Levine et al. dataset.</t>
  </si>
  <si>
    <t>Diagnostic accuracy; triage accuracy.</t>
  </si>
  <si>
    <t>Confusion matrices; over-triage; safety of advice; Capability Comparison Score (CCS).</t>
  </si>
  <si>
    <t>Over-triage, under-triage error discussion and safety-of-advice metric; no real patient harm outcomes.</t>
  </si>
  <si>
    <t>NR: no demographic subgroup, language, literacy, ethnicity, sex/gender or fairness analysis reported.</t>
  </si>
  <si>
    <t>NR: no live workflow, clinician-use, patient outcome or care-process evaluation.</t>
  </si>
  <si>
    <t>Structured prompting improved mean diagnostic accuracy from 89.84% to 91.67% and mean triage accuracy from 76.82% to 86.20%. Best diagnostic accuracy was 93.75% for ChatGPT-o1 and DeepSeek-R1 without prompts; prompted ChatGPT-o1, DeepSeek-R1 and Grok-2 reached 93.75%. Safety of advice increased from 89.06% to 94.53%, with over-triage increasing from 53.15% to 65.62%.</t>
  </si>
  <si>
    <t>Authors conclude that advanced LLMs achieved high diagnostic accuracy on concise text-only vignettes, but triage remained more challenging; structured prompting improved robustness, and real-world multi-turn/multimodal validation is needed.</t>
  </si>
  <si>
    <t>1-15 March 2025</t>
  </si>
  <si>
    <t>NR: model access/testing window reported, but decoding settings such as temperature/top_p not reported.</t>
  </si>
  <si>
    <t>NR: no repeat-run, stochastic variability, or prompt-sensitivity analysis beyond non-prompted versus one structured prompting strategy.</t>
  </si>
  <si>
    <t>Previously published synthetic vignette dataset developed by Levine et al.; 48 concise cases across four triage levels.</t>
  </si>
  <si>
    <t>Moderate/high: vignettes are publicly published and may have been exposed in model training corpora; authors explicitly note possible exposure risk.</t>
  </si>
  <si>
    <t>Small n=48; synthetic and concise cases; limited condition variety; answer-revealing prompting uses 47/48 gold-standard cases and may inflate performance.</t>
  </si>
  <si>
    <t>Directly relevant to first-contact diagnosis/triage, but applicability is limited by single-turn, text-only synthetic cases without real clinical context, history-taking, examination, multimodal data or workflow use.</t>
  </si>
  <si>
    <t>Natural Science Foundation of China; Shaanxi research grants; First Affiliated Hospital of Xi'an Jiaotong University institutional foundation. Authors declare no competing interests.</t>
  </si>
  <si>
    <t>Include with caution: empirical LLM diagnosis/triage benchmark with direct first-contact relevance and explicit comparison to physician/lay benchmarks, but evidence is synthetic, text-only and not workflow-integrated.</t>
  </si>
  <si>
    <t>Manual caution: 'answer-revealing teaching' prompt condition provided 47/48 gold-standard answers, so prompted performance may overestimate real-world capability. Full appendix/prompts and raw outputs are not present in uploaded PDF. || INCOME resolved No (A8): the earlier No to Partial recode applied author affiliation (Xi'an Jiaotong, China UMIC) mechanically; under A4, income is coded by the setting the study actually addresses. This study uses the generic US-origin Levine et al vignette dataset benchmarked against US physician and layperson baselines, with no China-specific clinical setting or low-resource focus; consistent with the S019 resolution, income is No. || Part D verified 27 Jun 2026: relevance, maturity, framework, income and all five domain bands confirmed against source (OCR of scanned PDF). A9 checked: TW Partial; TW2/TW5 already Partial, full appendix inaccessible, no Yes rests on it; no change. IM Limited retained as the interpretive Implementation-Limited call for a pure benchmark. || RESOLVED - supervisor/SME review, 04 Jul 2026: Target user standardised to Both (patient- and clinician-perspective evaluation). No outstanding queries.</t>
  </si>
  <si>
    <t>S038</t>
  </si>
  <si>
    <t>Evaluating the Efficacy of Large Language Models for Dizzy History Taking and Peripheral Vestibular Disorder Diagnosis</t>
  </si>
  <si>
    <t>Lu, Bonnie; Misariu, Ana-Maria; Ham, Jennifer Inseon; Archibald, Jason; van der Woerd, Benjamin</t>
  </si>
  <si>
    <t>Canada</t>
  </si>
  <si>
    <t>Journal of Otolaryngology - Head &amp; Neck Surgery</t>
  </si>
  <si>
    <t>10.1177/19160216251377349</t>
  </si>
  <si>
    <t>Retrospective chart-review diagnostic evaluation of a small open-source LLM on adult dizziness histories from a neuro-otology clinic, supplemented by GPT-4-generated synthetic cases and a separate central-vs-peripheral synthetic test set.</t>
  </si>
  <si>
    <t>Adult dizziness presentations seen by a neuro-otologist at St. Joseph's Healthcare Hamilton, 2018-2023; intended relevance to primary care physicians and general otolaryngologists.</t>
  </si>
  <si>
    <t>Peripheral vestibular disorder differential diagnosis from history, symptom laterality prediction, and peripheral-versus-central classification for screening/triage support.</t>
  </si>
  <si>
    <t>100 clinical cases + 40 synthetic cases in primary dataset; additional 50 synthetic cases for central/peripheral classification</t>
  </si>
  <si>
    <t>140 primary diagnostic cases; 50 separate central/peripheral classification cases</t>
  </si>
  <si>
    <t>First 100 eligible adult neuro-otology dizziness patients; 40 GPT-4 synthetic PVD cases; 50 additional synthetic central/peripheral cases</t>
  </si>
  <si>
    <t>140 for top-1/top-3 diagnosis and laterality; 50 for peripheral/central classification</t>
  </si>
  <si>
    <t>Unit = clinical case/history. Clinical cases excluded incomplete histories or indeterminate diagnoses after first consultation. Combined dataset contained 100 clinical + 40 synthetic cases.</t>
  </si>
  <si>
    <t>LLaMA; GPT used for synthetic data generation</t>
  </si>
  <si>
    <t>LLaMA-3.1-8B; GPT-4.0 used to generate synthetic cases</t>
  </si>
  <si>
    <t>Reference diagnosis by neuro-otologist; synthetic cases independently reviewed by two otolaryngologists; no direct clinician comparator group</t>
  </si>
  <si>
    <t>History of present illness, age, sex; chain-of-thought/multi-shot/RAG-style workflow extracting key points, side, peripheral vs central status, relevant documents and ranked differential diagnoses; Figure 1 provides workflow/prompt snippets.</t>
  </si>
  <si>
    <t>Retrospective specialist clinic histories plus GPT-4-generated synthetic cases based on Bárány Society criteria.</t>
  </si>
  <si>
    <t>Neuro-otologist diagnosis for clinical cases; Bárány Society criteria and two otolaryngologist validation for synthetic cases.</t>
  </si>
  <si>
    <t>Top-1 and top-3 diagnostic accuracy; Cohen's kappa for diagnosis; symptom laterality accuracy/kappa; peripheral-versus-central classification accuracy.</t>
  </si>
  <si>
    <t>Accuracy by diagnosis; dataset demographic/diagnostic composition; synthetic augmentation comparison.</t>
  </si>
  <si>
    <t>Central-versus-peripheral misclassification assessed; all 7 misclassified cases were central etiologies incorrectly classified as peripheral. Privacy/anonymization and local processing guardrails described.</t>
  </si>
  <si>
    <t>Age, sex and symptom side described; representational bias and overrepresentation of Meniere's disease discussed; no subgroup performance by demographics.</t>
  </si>
  <si>
    <t>Local open-source model proposed to reduce privacy risks and support primary-care/general ENT screening; no live workflow, clinician behaviour, patient outcome or cost-effectiveness evaluation.</t>
  </si>
  <si>
    <t>LLaMA-3.1-8B achieved top-1 diagnostic accuracy 68% on clinical cases, 52.5% on synthetic cases and 60.7% on the combined dataset; top-3 accuracy was 77%, 75% and 71.4%, respectively. Combined-dataset accuracy was highest for BPPV (90%) and Meniere's disease (80.8%) and poor for rarer conditions. Symptom side accuracy was 95.7% in the combined dataset; peripheral/central classification accuracy was 86%, but all seven errors were central cases classified as peripheral.</t>
  </si>
  <si>
    <t>Authors conclude the small open-source LLM showed promising accuracy for PVD diagnosis and potential as a high-yield screening tool for primary care physicians and general otolaryngologists.</t>
  </si>
  <si>
    <t>Retrospective specialist clinic cases; synthetic cases generated using GPT-4.0 with Bárány Society criteria; no public raw case corpus in uploaded PDF.</t>
  </si>
  <si>
    <t>Possible public/guideline exposure for synthetic case generation criteria; clinical cases less likely contaminated but not shareable. Synthetic cases may reflect GPT-4 and prompt-generation biases.</t>
  </si>
  <si>
    <t>First 100 eligible specialist neuro-otology patients; incomplete/indeterminate cases excluded; clinical dataset heavily overrepresented Meniere's disease.</t>
  </si>
  <si>
    <t>Specialist clinic data and synthetic augmentation limit transferability to undifferentiated primary-care dizziness. History-only input excludes physical examination, audiovestibular testing and imaging.</t>
  </si>
  <si>
    <t>No external funding; authors declared no conflicts of interest.</t>
  </si>
  <si>
    <t>Include with caution: empirical open-source LLM evaluation for dizziness/PVD diagnosis with explicit primary-care screening relevance, but retrospective specialist data, synthetic augmentation and no live workflow or outcomes.</t>
  </si>
  <si>
    <t>RESOLVED - supervisor/SME review, 04 Jul 2026: Confirmed - code-on-request scored under R8 Partial; unavailable prompts/synthetic cases not credited; central-as-peripheral misclassification retained as key safety concern in SF appraisal. No outstanding queries.</t>
  </si>
  <si>
    <t>S039</t>
  </si>
  <si>
    <t>Automated Evaluation of Large Language Model Response Concordance with Human Specialist Responses on Physician-to-Physician eConsult Cases</t>
  </si>
  <si>
    <t>Wu, D.J.; Haredasht, F.N.; Wu, D.; Ravi, V.; McCoy, L.G.; Weng, Y.; Chopra, K.; Everett, S.S.; Nageeb, G.; Chen, W.; Ma, S.P.; Maharaj, S.K.; Tran, J.; Rosengaus, L.; Giang, L.; Jee, O.; Goh, E.; Chen, J.H.</t>
  </si>
  <si>
    <t>Pacific Symposium on Biocomputing. Pacific Symposium on Biocomputing</t>
  </si>
  <si>
    <t>Retrospective evaluation of AI-generated specialist eConsult responses and automated concordance evaluation methods using real physician-to-physician eConsult cases.</t>
  </si>
  <si>
    <t>Stanford Health Care multispecialty physician-to-physician eConsult program; generalists/clinicians asynchronously consult advanced specialties via the EHR; answering specialists provide chart-review recommendations without seeing the patient.</t>
  </si>
  <si>
    <t>Generation and evaluation of AI-drafted specialist-level eConsult replies to physician queries; automated concordance assessment against human specialist responses.</t>
  </si>
  <si>
    <t>50 real-world retrospective eConsult Q&amp;A pairs sampled; 40 eConsult cases included in final human/automated concordance analysis</t>
  </si>
  <si>
    <t>40 eConsult cases for final concordance analysis</t>
  </si>
  <si>
    <t>Random sample of 50 physician-to-physician eConsult pairs from October 2022 to March 2024</t>
  </si>
  <si>
    <t>40 eConsult question-and-answer pairs evaluated by three blinded attending internal medicine physicians; automated methods evaluated against physician majority vote</t>
  </si>
  <si>
    <t>Unit = physician-to-physician eConsult case. Duplicate, incomplete, or erroneous consults excluded. Final analysis had 20 concordant and 20 discordant cases by physician majority vote.</t>
  </si>
  <si>
    <t>OpenAI GPT; LLM-as-judge models; decompose-then-verify framework</t>
  </si>
  <si>
    <t>SecureGPT using OpenAI GPT-4.1 for AI eConsult response generation; LLM-as-judge implementations included GPT-4.1, Gemini 2.5 Pro, DeepSeek R1 and Claude 3.5; DtV used LLM claim decomposition and verification.</t>
  </si>
  <si>
    <t>Human specialist eConsult responses; three blinded attending internal medicine physician raters; automated LLM-as-judge and decompose-then-verify evaluation workflows</t>
  </si>
  <si>
    <t>Original consult question plus clinical context from the three most recent clinical progress notes (&gt;3,500 characters, prioritizing consulted specialty if available) and 20 most recent lab values. AI responses structured into Assessment, Recommendations/Rationale, Contingency Plan and Citations. LaJ prompt included concordant/discordant examples; DtV decomposed AI answers into atomic claims and verified them against the human answer.</t>
  </si>
  <si>
    <t>De-identified real-world Stanford Health Care physician-to-physician eConsult question/answer pairs extracted from the EHR; clinical context from progress notes and labs.</t>
  </si>
  <si>
    <t>Human specialist eConsult answer used as a silver-label answer; physician majority vote from three blinded attending internal medicine raters used as reference standard for concordance.</t>
  </si>
  <si>
    <t>Performance of automated concordance evaluation against physician majority vote: F1-score and Cohen's kappa for LLM-as-judge and decompose-then-verify methods.</t>
  </si>
  <si>
    <t>Accuracy, sensitivity/specificity/precision/recall; physician inter-rater agreement; AI-vs-human preference among concordant cases; DtV claim support rates and ROC AUC.</t>
  </si>
  <si>
    <t>Clinical concordance/discordance assessed against human specialist responses; no direct patient harm, unsafe recommendation, outcome, or workflow safety endpoint.</t>
  </si>
  <si>
    <t>Age range and sex described for eConsult cases; no subgroup performance, fairness, language/literacy, race/ethnicity or differential error analysis reported.</t>
  </si>
  <si>
    <t>Workflow-adjacent evaluation of scalable AI-assisted eConsult response generation/evaluation. No prospective live deployment, clinician behaviour, patient outcomes, referral outcomes, or implementation monitoring.</t>
  </si>
  <si>
    <t>LLM-as-judge outperformed decompose-then-verify. DeepSeek R1 achieved F1 0.89 (95% CI 0.750-0.960) and kappa 0.75 (95% CI 0.47-0.90) against physician majority vote; DtV achieved F1 0.73 (95% CI 0.55-0.86) and kappa 0.40 (95% CI 0.12-0.65). Physician agreement with majority vote ranged kappa 0.69-0.90; physician preference among concordant AI vs human responses showed poor agreement (Fleiss kappa -0.12).</t>
  </si>
  <si>
    <t>Authors conclude that automated LLM-based concordance methods, especially LLM-as-judge, can approximate human physician evaluation for real-world eConsult cases and may support scalable benchmarking of AI-augmented eConsult workflows.</t>
  </si>
  <si>
    <t>NR: underlying models named but generation/decoding settings such as temperature/top_p are not reported.</t>
  </si>
  <si>
    <t>NR: no repeat-run variability, stochastic consistency or prompt-sensitivity analysis reported.</t>
  </si>
  <si>
    <t>Real-world retrospective eConsult cases from Stanford Health Care, October 2022 to March 2024, de-identified using Safe Harbor, TiDE/BERT-based methods and manual review.</t>
  </si>
  <si>
    <t>Low for clinical cases because source is institutional EHR eConsult data; possible benchmark contamination is less relevant than in public vignette studies.</t>
  </si>
  <si>
    <t>Final evaluated set was small (n=40); human specialist responses are a silver-label comparator, not a definitive gold standard; concordance was forced to a binary scale despite grey-zone cases.</t>
  </si>
  <si>
    <t>Applicable to specialist eConsult workflow and referral/management advice, but not direct evidence for autonomous first-contact PHC diagnosis or triage. Concordance with human response does not establish improved patient outcomes or optimal care.</t>
  </si>
  <si>
    <t>Funding/COI NR in uploaded PDF.</t>
  </si>
  <si>
    <t>Include with caution: empirical LLM/eConsult workflow-adjacent study using real physician-to-physician cases with defensible generalist/specialist referral relevance; main outcome is concordance evaluation rather than patient-level diagnostic/triage performance.</t>
  </si>
  <si>
    <t>RESOLVED - supervisor/SME review, 04 Jul 2026: Eligibility confirmed - 2026 proceedings publication within protocol window; Year 2026 retained. Funding/COI NR stands. Specialist response handled as comparator, not gold standard, throughout. Framework rerouting to TRIPOD-LLM (27 Jun) endorsed; FINAL locked. No outstanding queries.</t>
  </si>
  <si>
    <t>S040</t>
  </si>
  <si>
    <t>An integrated language-vision foundation model for conversational diagnostics and triaging in primary eye care</t>
  </si>
  <si>
    <t>Soh et al.</t>
  </si>
  <si>
    <t>Singapore (multi-country datasets)</t>
  </si>
  <si>
    <t>Cell Reports Medicine</t>
  </si>
  <si>
    <t>https://doi.org/10.1016/j.xcrm.2025.102476</t>
  </si>
  <si>
    <t>Integrated language-vision foundation model developed and validated using population-based and external fundus-image datasets; clinical benchmarking against ophthalmologists and optometrists.</t>
  </si>
  <si>
    <t>Primary eye care / community eye screening; retrospective population-based and external image datasets, not live clinical workflow.</t>
  </si>
  <si>
    <t>Ocular disease detection and triage from fundus photographs: DR, AMD, MMD, cataract, glaucoma; severity differentiation; ocular sign identification; systemic disease prediction; conversational query routing.</t>
  </si>
  <si>
    <t>Pre-training: 249,925 fundus photographs; fine-tuning/internal testing: 18,736 SEED fundus photographs; external testing: 65,664 fundus photographs; clinical benchmarking: 120 photographs / 132 diagnostic labels.</t>
  </si>
  <si>
    <t>NR as one single denominator; multiple task-specific denominators reported in supplementary tables not present in uploaded PDF.</t>
  </si>
  <si>
    <t>120 photographs / 132 labels in clinical benchmarking; 100 cases and 100 controls per disease for LLM comparison.</t>
  </si>
  <si>
    <t>Multiple image-level and label-level test sets; exact per-task denominators mostly in supplemental tables not present in uploaded PDF.</t>
  </si>
  <si>
    <t>Unit of analysis mainly fundus photographs / diagnostic labels; private and open-source ophthalmic datasets.</t>
  </si>
  <si>
    <t>Meta-EyeFM integrated language-vision foundation model</t>
  </si>
  <si>
    <t>Meta-EyeFM; LLaVA-based LoRA-trained multi-modal LLM router plus eight task-specific VFMs derived from RETFound-style architecture.</t>
  </si>
  <si>
    <t>Gemini-1.5-flash; GPT-4o; RETFound; ResNet-50; ViT-base; junior/senior ophthalmologists and optometrists.</t>
  </si>
  <si>
    <t>Fundus photograph plus natural-language user query; LLM routes query/image to disease detection, severity differentiation or sign-identification VFMs. Main paper describes query types and prompt families, but full Annex C prompt list is not present in uploaded PDF.</t>
  </si>
  <si>
    <t>Private and open ophthalmic datasets including SEED, PIONEER, CGMH, SESA, UKBB and multiple public fundus datasets; clinical benchmarking subset from SEED.</t>
  </si>
  <si>
    <t>SEED labels based on standardized comprehensive eye examination, sub-specialty fellow confirmation and senior specialist adjudication when required; external dataset labels varied and are less fully described in the uploaded PDF.</t>
  </si>
  <si>
    <t>Router accuracy; AUC, accuracy, sensitivity, specificity and F1-score for ocular disease detection, disease severity differentiation and ocular sign identification.</t>
  </si>
  <si>
    <t>Systemic disease prediction from fundus photographs; comparison with Gemini/GPT-4o and other DL models; clinical benchmarking against ophthalmologist/optometrist graders.</t>
  </si>
  <si>
    <t>Severity/referral-relevant detection assessed, cataract/media opacity effect discussed, and limitations for screening acknowledged; no live safety outcome, harm, under-referral or over-referral monitoring.</t>
  </si>
  <si>
    <t>Ethnic representation described for pre-training and SEED population; authors note gaps for African populations, children and adolescents. No formal subgroup performance analysis visible in uploaded main PDF.</t>
  </si>
  <si>
    <t>Conversational primary-eye-care interface and community/telemedicine use discussed; no prospective deployment, clinician behaviour outcome, patient outcome or workflow-impact evaluation.</t>
  </si>
  <si>
    <t>Router accuracy 96.8% (macro F1 92.1%). Internal ocular disease AUCs: referable DR 97.4%, AMD 91.2%, referable MMD 98.8%, glaucoma 94.2%, cataract 93.9%. Meta-EyeFM outperformed Gemini-1.5-flash and GPT-4o for ocular disease detection and generally outperformed optometrists/junior ophthalmologists, especially for DR and glaucoma.</t>
  </si>
  <si>
    <t>Authors conclude Meta-EyeFM may serve as a scalable conversational diagnostic decision-support tool for primary eye care/community screening, while noting that further performance improvement and broader representation are needed before screening use.</t>
  </si>
  <si>
    <t>NR / not reported</t>
  </si>
  <si>
    <t>Large retrospective fundus-image datasets from private population cohorts and open-source ophthalmic datasets; clinical benchmark from SEED.</t>
  </si>
  <si>
    <t>Unclear / partial: private datasets reduce direct contamination concern, but some public/open-source datasets and prompts may be visible; no contamination analysis reported.</t>
  </si>
  <si>
    <t>Major eye diseases only; external labels vary; some task denominators only in supplementary tables; clinical benchmarking sample small.</t>
  </si>
  <si>
    <t>Fundus-photo-only assessment; limited to selected ocular/systemic conditions; lacks African/child/adolescent representation; no live primary-care workflow or patient outcomes.</t>
  </si>
  <si>
    <t>Funded by National Medical Research Council Singapore and A*Star; authors declare no competing interests.</t>
  </si>
  <si>
    <t>Include with caution: empirical integrated LLM/VFM diagnostic and triage decision-support model explicitly designed for primary eye care/community screening. Caution because evidence is retrospective image-based validation, not live first-contact workflow or patient-outcome evidence.</t>
  </si>
  <si>
    <t>Supplementary Tables/Annexes referenced but not present in uploaded PDF, so full prompt list, per-task denominators and some reproducibility details are not credited as fully reported. FINAL: LIC/LMIC locked Partial (mixed-income multi-site confirmed from source: Singapore SEED cohort HIC, Shanghai China UMIC, Suraj Eye Institute Nagpur India lower-MIC; stated community/rural screening aim and explicit low-resource barriers). || Part D verified 27 Jun 2026: relevance (Direct), maturity (2), framework (STARD-AI), income (Partial, Singapore HIC plus Shanghai UMIC plus Nagpur lower-MIC, community/global screening aim) and all five domain bands confirmed against source (OCR of scanned PDF). A9 checked: TW Partial; inaccessible Annexes affect TW2/TW5 already Partial, no Yes rests on them; no change. IM Partial held under the maturity-2 gate. || Framework rerouted STARD-AI -&gt; TRIPOD-LLM [1 Jul 2026] (develops/validates a fitted model, confirmed by PROBAST+AI RoB; STARD-AI retained as secondary); the 27 Jun Part-D line above records the pre-reroute state.</t>
  </si>
  <si>
    <t>S041</t>
  </si>
  <si>
    <t>Use of an Untrained Large Language Model for Antibiotic Prescription in Pediatric Infectious Diseases at Primary Care Settings: A Study From the Italian Society for Pediatric Infectious Diseases</t>
  </si>
  <si>
    <t>Zama, D.; Cerasi, S.; Manzalini, R.; Lanari, M.; Bosis, S.; Gattinara, G.C.; Chiappini, E.; Colomba, C.; De Luca, M.; Garazzino, S.; Nicolini, G.; Leardini, D.; Lo Vecchio, A.</t>
  </si>
  <si>
    <t>Italy</t>
  </si>
  <si>
    <t>Pediatric Infectious Disease Journal</t>
  </si>
  <si>
    <t>10.1097/INF.0000000000004748</t>
  </si>
  <si>
    <t>In-silico LLM prescribing-advice benchmark: standardized pediatric primary-care infection scenarios/questions were submitted to untrained free-to-use ChatGPT-3.5 and rated by a 9-expert Italian Society of Pediatric Infectious Diseases council using 5-point Likert scales.</t>
  </si>
  <si>
    <t>Pediatric primary care / outpatient antibiotic-prescribing scenarios; expert raters from secondary/tertiary pediatric infectious disease institutions across Italy</t>
  </si>
  <si>
    <t>Antibiotic prescription support for 13 common pediatric infectious-disease primary-care scenarios: need for antibiotics; molecule/dose/duration; alternatives for first-line allergy.</t>
  </si>
  <si>
    <t>13 clinical scenarios; 3 standardized questions per scenario; 9 expert raters; 3 rating dimensions (accuracy, completeness, clinical translatability), producing 1053 total scores. Raw ChatGPT responses and full question text are referenced as supplementary material but not present in the uploaded PDF.</t>
  </si>
  <si>
    <t>ChatGPT 3.5 (untrained, free-to-use), accessed 5 April 2024</t>
  </si>
  <si>
    <t>No direct prescribing comparator; responses assessed by 9 pediatric infectious-disease experts using Likert ratings.</t>
  </si>
  <si>
    <t>Standardized questions on antibiotic need, molecule, dosage, duration, and allergy alternatives. Main text describes the question domains and Table 1 lists scenarios, but the full questions/prompts and raw outputs are in supplemental digital content not present in the uploaded PDF.</t>
  </si>
  <si>
    <t>Author-prepared standardized questions for 13 common pediatric primary-care infection scenarios; no real patient data reported.</t>
  </si>
  <si>
    <t>Expert panel ratings by the Council of the Italian Society of Pediatric Infectious Diseases (9 experts) on accuracy, completeness, and clinical translatability using a 5-point Likert scale; no explicit guideline-derived gold-standard answer set reported in the main text.</t>
  </si>
  <si>
    <t>Accuracy, completeness, and clinical translatability of ChatGPT antibiotic-prescribing responses.</t>
  </si>
  <si>
    <t>Scores by question type and diagnosis; distribution of expert ratings (1-2, 3, 4-5); mean/median/SD.</t>
  </si>
  <si>
    <t>Clinical translatability scores; expert-noted omissions in posology/maximal dose; discussion of guideline locality and hallucination risk. No dedicated safety-harm adjudication or patient-outcome assessment.</t>
  </si>
  <si>
    <t>No subgroup, language, literacy, demographic, or differential-performance analysis reported. Expert panel included different Italian regions, but representativeness of scenarios/users/patients was not formally evaluated.</t>
  </si>
  <si>
    <t>Discussion frames ChatGPT as potentially time-saving in primary care/outpatient prescribing and calls for further evaluation in outpatient antimicrobial-stewardship programmes; no workflow-integrated or prospective implementation outcomes.</t>
  </si>
  <si>
    <t>Overall medians were 4.0 for all three parameters; overall means: accuracy 3.93, completeness 3.84, clinical translatability 3.93. Across all 1053 scores, 73.12% were 4-5, 16.14% were 3, and 10.73% were 1-2. Lowest performance was for allergy alternatives and acute cystitis; omissions included lack of detailed posology/maximal dose and reliance on US rather than European/Italian guidelines.</t>
  </si>
  <si>
    <t>Authors conclude that ChatGPT appeared reliable for helping pediatricians prescribe antibiotic therapy in an outpatient setting, while noting that further studies are needed for newer/trained systems and antimicrobial-stewardship applicability.</t>
  </si>
  <si>
    <t>5 April 2024</t>
  </si>
  <si>
    <t>No (model access date reported; temperature, system prompt, session controls and other generation parameters NR)</t>
  </si>
  <si>
    <t>Single run / repeat-run variability NR</t>
  </si>
  <si>
    <t>Author-generated standardized primary-care pediatric infection scenarios; full prompt set and raw outputs not available in uploaded PDF.</t>
  </si>
  <si>
    <t>No funding or conflicts of interest disclosed.</t>
  </si>
  <si>
    <t>Include - empirical LLM evaluation with direct pediatric primary-care prescribing relevance and structured expert-rated outcomes; extract with caution because the study is synthetic, small, non-interactive, and lacks full prompts/raw outputs in the uploaded PDF.</t>
  </si>
  <si>
    <t>Manual check: supplemental digital content is referenced but not present in uploaded PDF; do not fully credit full questions/prompts/raw outputs. DOI confirmed from article header (10.1097/INF.0000000000004748). Framework choice TRIPOD-LLM because this is an LLM advice/prescribing benchmark rather than diagnostic accuracy. || Part D verified 27 Jun 2026: relevance (Direct), maturity (1), framework (TRIPOD-LLM), income (No, Italy HIC) and all five domain bands confirmed against source (OCR of scanned PDF). A9 checked: TW2/TW5 already Partial, supplemental content inaccessible, no Yes rests on it; TW Partial unchanged.</t>
  </si>
  <si>
    <t>S042</t>
  </si>
  <si>
    <t>Can artificial intelligence replace biochemists? A study comparing interpretation of thyroid function test results by ChatGPT and Google Bard to practising biochemists</t>
  </si>
  <si>
    <t>Stevenson, E.; Walsh, C.; Hibberd, L.</t>
  </si>
  <si>
    <t>Annals of Clinical Biochemistry</t>
  </si>
  <si>
    <t>10.1177/00045632231203473</t>
  </si>
  <si>
    <t>In-silico diagnostic/laboratory-result interpretation benchmark: 15 fictional thyroid-function-test cases were submitted to ChatGPT v3.5 and Google Bard using clinician-style and patient-style prompts; outputs were compared with consensus interpretation by practising biochemists/chemical pathologists and patient-facing advice was assessed for safety.</t>
  </si>
  <si>
    <t>Clinical biochemistry / thyroid function test interpretation in an NHS context; simulated patient access to laboratory results and GP-appointment context.</t>
  </si>
  <si>
    <t>Interpretation of thyroid function test results and associated patient advice, including identification of primary thyroid disorders, subclinical presentations, non-thyroidal illness, secondary hypothyroidism and medication-related interpretation.</t>
  </si>
  <si>
    <t>15 fictional cases; 2 models; 2 prompt perspectives (clinician-style and patient-style). This produced 30 clinician-style model interpretations plus 30 patient-style interpretations; patient-style outputs also underwent safety assessment.</t>
  </si>
  <si>
    <t>ChatGPT; Google Bard</t>
  </si>
  <si>
    <t>ChatGPT v3.5 (OpenAI); Google Bard (Google), queried June 2023</t>
  </si>
  <si>
    <t>Consensus opinion of a duty biochemist team: two consultant chemical pathologists, one specialist registrar in chemical pathology and two principal clinical scientists.</t>
  </si>
  <si>
    <t>Clinician-style prompt asked: 'Answering in one sentence, how would you interpret these results?' Patient-style prompts rewrote the same information as a patient query asking what the blood test results mean. Case details included age, sex, clinical indication, thyroid medication status, thyroid blood results and laboratory reference ranges for clinician-style prompts; reference ranges were omitted from patient prompts.</t>
  </si>
  <si>
    <t>Fifteen fictional but plausible thyroid-function-test scenarios written by the authors based on previous laboratory experience; no real patient data or patient involvement.</t>
  </si>
  <si>
    <t>Consensus interpretation by practising clinical biochemists/chemical pathologists; AI outputs classified as correct, partially correct or incorrect. Patient-facing outputs additionally classified as safe or unsafe by the authors.</t>
  </si>
  <si>
    <t>Correct/partially correct/incorrect interpretation compared with expert consensus for ChatGPT and Google Bard.</t>
  </si>
  <si>
    <t>Patient-style interpretation accuracy; safety classification of patient advice; medication-related advice; qualitative identification of failure modes.</t>
  </si>
  <si>
    <t>Patient-facing outputs were explicitly assessed for safety. Unsafe responses included misclassifying abnormal results as normal, missing possible secondary hypothyroidism requiring urgent referral, or giving incorrect medication-related advice.</t>
  </si>
  <si>
    <t>No formal subgroup analysis. Discussion addresses health literacy/numeracy, NHS app access to results, possible patient reliance on internet/AI, and notes that race/ethnicity data were not included although bias could be relevant.</t>
  </si>
  <si>
    <t>No workflow or deployment outcome. The study discusses potential patient use due to NHS app result access and GP wait times, but does not evaluate real patient behaviour, clinician workflow, implementation, or outcomes.</t>
  </si>
  <si>
    <t>ChatGPT correctly interpreted 33.3% of clinician-style cases and Google Bard 20.0%. Patient-style correct interpretation was 46.7% for ChatGPT and 40.0% for Bard. Patient advice was unsafe in 33.3% of ChatGPT cases and 40.0% of Bard cases. Both tools failed on nuanced presentations including secondary hypothyroidism and medication/reference-range interpretation.</t>
  </si>
  <si>
    <t>Authors conclude that current freely available AI tools cannot generate consistently correct interpretation and safe advice for thyroid function tests and should not be used as an alternative to consultation with a qualified medical professional.</t>
  </si>
  <si>
    <t>June 2023</t>
  </si>
  <si>
    <t>No (query month and model versions reported; temperature, session settings and other generation parameters NR)</t>
  </si>
  <si>
    <t>Author-generated fictional thyroid-function-test cases based on laboratory experience; supplementary AI responses are referenced but not present in the uploaded PDF.</t>
  </si>
  <si>
    <t>No funding and no conflicts of interest declared.</t>
  </si>
  <si>
    <t>Include with caution - empirical LLM/chatbot evaluation with patient-facing and clinician-facing interpretation of laboratory results relevant to first-contact advice, urgency/referral and GP-context decision support. Relevance is adjacent rather than direct because cases are thyroid laboratory-result interpretation rather than full first-contact clinical consultations.</t>
  </si>
  <si>
    <t>RESOLVED - supervisor/SME review, 04 Jul 2026: Relevance confirmed Adjacent, not Borderline - laboratory-result interpretation with explicit patient/GP advice context is in-scope adjacent first-contact decision support; Borderline reserved for studies requiring the borderline retention rules. Unavailable supplementary responses not credited. No outstanding queries.</t>
  </si>
  <si>
    <t>S043</t>
  </si>
  <si>
    <t>Comparison of triage performance among DRP tool, ChatGPT, and outpatient rehabilitation doctors</t>
  </si>
  <si>
    <t>Zou, Y.; Ye, R.; Gao, Y.; Zhou, J.; Li, Y.; Chen, W.; Zha, F.; Wang, Y.</t>
  </si>
  <si>
    <t>Scientific Reports</t>
  </si>
  <si>
    <t>10.1038/s41598-025-99216-0</t>
  </si>
  <si>
    <t>Multicentre cross-sectional real-patient comparison of rehabilitation triage by outpatient rehabilitation doctors, the DRP tool, and ChatGPT across 27 medical institutions in 15 Chinese cities.</t>
  </si>
  <si>
    <t>Rehabilitation outpatient clinics and hierarchical rehabilitation service system in China; patients from primary medical institutions, secondary hospitals and tertiary hospitals.</t>
  </si>
  <si>
    <t>Rehabilitation triage to outpatient rehabilitation, inpatient rehabilitation at primary healthcare institutions, secondary hospitals, tertiary hospitals, or nursing homes/long-term care institutions.</t>
  </si>
  <si>
    <t>300 rehabilitation outpatients; each assessed by outpatient doctor clinical experience, DRP tool, and ChatGPT, producing three triage outputs per patient. Sampling covered 15 cities, 27 institutions and 6 disease categories.</t>
  </si>
  <si>
    <t>ChatGPT-4 model accessed through a Chinese network portal; exact release/version and access date NR.</t>
  </si>
  <si>
    <t>Outpatient rehabilitation doctors using clinical experience; DRP tool with five indicators (dysfunction, ADL, vital signs, disease status, disease course). No independent gold-standard triage panel.</t>
  </si>
  <si>
    <t>ChatGPT was configured as an experienced rehabilitation doctor in China, instructed to learn the Chinese hierarchical medical system, and given structured patient information: age, gender, diagnosis, dysfunction status, ADL, vital signs, disease-control status and disease-course duration. Figure 4 shows the prompt schematic and an example case/output.</t>
  </si>
  <si>
    <t>Real rehabilitation outpatients attending clinics from September 2023 to June 2024, sampled across eastern, central and western China, 27 medical institutions, and six rehabilitation disease categories.</t>
  </si>
  <si>
    <t>Comparative consistency against doctor-led triage and the DRP tool; no established gold standard for rehabilitation triage was available, and the authors explicitly state criterion validity could not be assessed.</t>
  </si>
  <si>
    <t>Consistency/difference in triage outcomes among doctor group, ChatGPT group and DRP tool group using Kruskal-Wallis/Bonferroni tests, Bland-Altman analysis, linear weighted kappa, ICC and percentage consistency.</t>
  </si>
  <si>
    <t>Baseline characteristics; pairwise consistency between groups; comparison of ChatGPT and DRP tool with traditional doctor-led triage.</t>
  </si>
  <si>
    <t>No direct safety outcome or harm adjudication. Discussion states ChatGPT is not currently capable of independently performing triage/medical decisions and raises privacy, security, ethics, transparency and doctor-oversight concerns.</t>
  </si>
  <si>
    <t>Patient sampling included regions, institution levels and disease categories; no differential performance by age, sex, region, institution level, diagnosis category, disability group or other equity-relevant subgroup was reported. Structural rehabilitation-resource allocation and uneven access are discussed.</t>
  </si>
  <si>
    <t>Workflow-adjacent real-patient triage comparison. The DRP tool had been implemented in clinical practice and standardized training was provided for DRP assessors, but ChatGPT was evaluated outside live workflow and did not affect patient care.</t>
  </si>
  <si>
    <t>Significant differences were found between doctor group and ChatGPT group and between doctor group and DRP tool group (P&lt;0.01), while ChatGPT and DRP tool did not differ significantly in the main results text (P=0.62). Tool-ChatGPT consistency was highest: kappa 0.602, ICC 0.669, and percentage agreement 63.67%. Doctor-ChatGPT and doctor-Tool consistency were fair (kappa 0.311 and 0.298; percentage agreement 40.0% and 40.33%).</t>
  </si>
  <si>
    <t>Authors conclude that DRP tool, ChatGPT and rehabilitation doctors differed in triage performance; DRP may be more aligned with rehabilitation practice, and future work may integrate ChatGPT features into an intelligent DRP tool.</t>
  </si>
  <si>
    <t>NR (study conducted September 2023-June 2024; ChatGPT access/testing date not separately reported)</t>
  </si>
  <si>
    <t>No (no temperature, decoding parameters, exact portal settings, or model-release snapshot reported)</t>
  </si>
  <si>
    <t>Single run per case / repeat-run variability NR; authors created a new conversation window for each triage assessment, disabled chat history/training, avoided plugins, and standardized prompts.</t>
  </si>
  <si>
    <t>Real outpatient rehabilitation patients; structured clinical information collected during outpatient assessment. Original data available from corresponding author on reasonable request.</t>
  </si>
  <si>
    <t>Sanming Project of Medicine in Shenzhen and Shenzhen Health Economics Society funding; authors declare no competing interests.</t>
  </si>
  <si>
    <t>Include with caution - empirical ChatGPT triage evaluation using real outpatient rehabilitation patients and a frontline triage/referral task. PHC relevance is adjacent because this is specialist rehabilitation triage within a Chinese hierarchical system rather than broad first-contact primary care.</t>
  </si>
  <si>
    <t>RESOLVED - supervisor/SME review, 04 Jul 2026: Result discrepancy resolved - Results-text P=0.62 treated as authoritative; abstract P=0.29 recorded as an internal reporting inconsistency (both already captured in Model results). Consistency (not accuracy) outcome design reflected in framework and RoB. Adjacent confirmed; LIC/LMIC Partial confirmed (China UMIC, A4). No outstanding queries.</t>
  </si>
  <si>
    <t>S044</t>
  </si>
  <si>
    <t>Large language models outperform general practitioners in identifying complex cases of childhood anxiety</t>
  </si>
  <si>
    <t>Levkovich, I.; Rabin, E.; Brann, M.; Elyoseph, Z.</t>
  </si>
  <si>
    <t>Israel; Netherlands</t>
  </si>
  <si>
    <t>10.1177/20552076241294182</t>
  </si>
  <si>
    <t>In-silico comparative vignette study: four LLMs were repeatedly tested on five childhood-anxiety clinical vignettes and compared with previously reported Dutch GP and mental-health-professional responses.</t>
  </si>
  <si>
    <t>General practice / child mental health recognition and referral context; vignettes designed to reflect ambiguous childhood anxiety presentations in primary care.</t>
  </si>
  <si>
    <t>Recognition of childhood anxiety as a primary or secondary complaint; placement/referral recommendation; general referral/treatment recommendations for mental and behavioural disorder groups.</t>
  </si>
  <si>
    <t>Five vignettes; four LLMs; each vignette and A1-A3 questions input 10 times per model (200 vignette iterations); B1-B8 referral questions input 10 times per model (40 additional iterations). Comparator GP/MHP data taken from Aydin et al.; exact human sample size not re-reported in this PDF.</t>
  </si>
  <si>
    <t>ChatGPT; Claude; Gemini</t>
  </si>
  <si>
    <t>ChatGPT-3.5; ChatGPT-4; Claude.AI; Gemini (exact Claude/Gemini version snapshots NR); tested February 2024</t>
  </si>
  <si>
    <t>Dutch GPs and mental health professionals from Aydin et al. vignette study; underlying vignettes developed to depict probable childhood anxiety with overlapping symptoms.</t>
  </si>
  <si>
    <t>Vignette-specific multiple-choice questions A1-A3 after each vignette; general referral questions B1-B8 after all vignettes. Full question wording is reported; full vignette text is in Appendix/Supplemental material, not visible in uploaded main PDF.</t>
  </si>
  <si>
    <t>Five standardized clinical vignettes from Aydin et al., developed from clinical handbooks, questionnaires and GP referral letters for children later diagnosed with anxiety disorders; vignettes are realistic but not new real-patient consultations.</t>
  </si>
  <si>
    <t>Recognition of anxiety in vignettes and comparison with previously reported MHP/GP responses; no independent clinical diagnostic adjudication in this study beyond the vignette construction and comparator dataset.</t>
  </si>
  <si>
    <t>Total anxiety recognition, first-identification and second-identification rates across LLMs, MHPs and GPs.</t>
  </si>
  <si>
    <t>Number of vignettes identified as anxiety; ideal placement/referral recommendation; treatment recommendation patterns for eight mental/behavioural disorder groups.</t>
  </si>
  <si>
    <t>No direct patient-safety outcome. Referral intensity and possible under-recognition/over-referral were compared; discussion cautions that AI should support rather than replace clinicians.</t>
  </si>
  <si>
    <t>No empirical subgroup or fairness analysis. Limitations note need for socioeconomic, cultural and prior mental-health factors; discussion raises dataset bias and disparities conceptually.</t>
  </si>
  <si>
    <t>No real workflow or deployment outcome. Discussion frames AI as a preliminary/supportive assessment that clinicians should refine, not as standalone diagnosis.</t>
  </si>
  <si>
    <t>Claude.AI and Gemini each had total anxiety recognition of 78.0%, ChatGPT-3 54.0%, ChatGPT-4 38.0%, MHPs 40.0%, and GPs 14.8%. Claude.AI and Gemini showed significantly better recognition than GPs on both identification questions.</t>
  </si>
  <si>
    <t>Authors conclude that Claude.AI and Gemini showed superior recognition compared with GPs in this vignette setting, but AI should be treated as a supportive adjunct rather than a standalone diagnostic method.</t>
  </si>
  <si>
    <t>February 2024</t>
  </si>
  <si>
    <t>No (testing month and model names reported; temperature, system settings and exact model snapshots for Claude/Gemini NR)</t>
  </si>
  <si>
    <t>Repeat runs: each vignette/question set entered 10 times in new tabs; no prompt-variation sensitivity testing.</t>
  </si>
  <si>
    <t>Published vignettes from Aydin et al. based on handbooks/questionnaires and real GP referral letters; full vignette text in Appendix/Supplemental material not visible in uploaded PDF.</t>
  </si>
  <si>
    <t>No financial support; no conflicts declared. Authors disclosed use of SPSS, Google Sheets and ChatGPT for analysis/visualization, with review/editing responsibility retained.</t>
  </si>
  <si>
    <t>Include - empirical LLM evaluation with direct GP/first-contact child mental-health recognition and referral relevance; structured outcomes and human comparator data.</t>
  </si>
  <si>
    <t>Manual check: full vignette text/Appendix and supplemental material not present in uploaded PDF, so full case reproducibility is only partially credited. COUNTRY resolved Israel / Netherlands: Israel-based authors; clinical vignettes and GP/MHP comparator data are Dutch (Aydin et al, BMJ Open 2020). Income No either way (both HIC). || Part D verified 27 Jun 2026: relevance (Direct), maturity (1), framework (STARD-AI; anxiety-recognition accuracy on vignette-defined ground truth), income (No) and all five domain bands confirmed against source (OCR of scanned PDF). EQ Limited and IM Limited are documented interpretive calls. RESOLVED - supervisor review, 04 Jul 2026: STARD-AI confirmed - anxiety-recognition accuracy is scored against a vignette-defined ground truth, meeting the accuracy-vs-reference-standard routing rule; TRIPOD-LLM is reserved for advice-quality benchmarks without a gold standard (cf. S039 reroute). Framework locked.</t>
  </si>
  <si>
    <t>S045</t>
  </si>
  <si>
    <t>Diagnostic Accuracy of Differential-Diagnosis Lists Generated by Generative Pretrained Transformer 3 Chatbot for Clinical Vignettes with Common Chief Complaints: A Pilot Study</t>
  </si>
  <si>
    <t>Hirosawa, Takanobu; Harada, Yukinori; Yokose, Masashi; Sakamoto, Tetsu; Kawamura, Ren; Shimizu, Taro</t>
  </si>
  <si>
    <t>Japan</t>
  </si>
  <si>
    <t>International Journal of Environmental Research and Public Health</t>
  </si>
  <si>
    <t>10.3390/ijerph20043378</t>
  </si>
  <si>
    <t>Pilot diagnostic-accuracy benchmark: ChatGPT-3 generated top-10 differential-diagnosis lists for 30 physician-created clinical vignettes covering 10 common chief complaints; performance compared with physician-generated differential diagnoses.</t>
  </si>
  <si>
    <t>General internal medicine / diagnostic and generalist medicine; simulated common chief-complaint presentations relevant to first-contact diagnostic decision support.</t>
  </si>
  <si>
    <t>Generation of differential-diagnosis lists for common chief complaints from history, physical examination and vital signs.</t>
  </si>
  <si>
    <t>Thirty written clinical vignettes; 10 common chief complaints; 3 vignettes per complaint; vignettes created by three GIM physicians and expected to be answerable by medical students or junior residents.</t>
  </si>
  <si>
    <t>ChatGPT / GPT-3</t>
  </si>
  <si>
    <t>ChatGPT-3 Dec 15 Version (ChatGPT 3.5); OpenAI; tested 5 January 2023</t>
  </si>
  <si>
    <t>Physician-generated differential diagnoses by two GIM physicians; single correct answer for each vignette created by GIM physicians; another GIM physician assessed outcomes.</t>
  </si>
  <si>
    <t>Exact prompt reported: 'Tell me the top ten suspected illnesses for the following symptoms: [clinical vignette]'. Previous conversation was cleared before each vignette; order randomized. Full clinical vignettes and outputs are in online supplementary material, not visible in uploaded main PDF.</t>
  </si>
  <si>
    <t>Physician-created mock vignettes containing patient history, physical examination and vital signs for common chief complaints; no real patients.</t>
  </si>
  <si>
    <t>Single correct diagnosis for each vignette and physician differential diagnoses; outcome assessment by another GIM physician. Reference standard is clear but internally generated, not independent real-world adjudication.</t>
  </si>
  <si>
    <t>Correct diagnosis included within ChatGPT-3 top-10, top-5, and top-1 differential-diagnosis lists.</t>
  </si>
  <si>
    <t>Comparison with physician top-5 and top-diagnosis performance; exploratory overlap with consistent differential diagnoses made by two physicians.</t>
  </si>
  <si>
    <t>No direct safety outcome. The study did not evaluate emergency/clinically important severity, harmful ordering, under-triage, or patient-facing unsafe advice; limitations discuss misleading/bias risks.</t>
  </si>
  <si>
    <t>No empirical equity variables or subgroup analysis. Bias is discussed conceptually for ChatGPT-3, including gender/racial/religious bias, but not evaluated.</t>
  </si>
  <si>
    <t>No workflow or implementation outcome. Discussion notes future need for clinical validation, tuning, compliance and physician/patient/AI collaboration.</t>
  </si>
  <si>
    <t>ChatGPT-3 included the correct diagnosis in 28/30 (93.3%) top-10 lists, 25/30 (83.3%) top-5 lists, and 16/30 (53.3%) top diagnoses. Physician performance was higher for top-5 (59/60, 98.3%; p=0.03) and top diagnosis (56/60, 93.3%; p&lt;0.001).</t>
  </si>
  <si>
    <t>Authors conclude that ChatGPT-3 can generate well-differentiated diagnosis lists for common chief complaints, but ordering can be improved and future studies should evaluate more difficult/complex cases and trained diagnostic chatbots.</t>
  </si>
  <si>
    <t>5 January 2023</t>
  </si>
  <si>
    <t>Partial (version/access date and no hyperparameter tuning reported; temperature/other generation parameters NR)</t>
  </si>
  <si>
    <t>Single-shot per vignette; prior conversation cleared; no repeat-run variability or prompt-sensitivity testing.</t>
  </si>
  <si>
    <t>Physician-created vignettes from selected common chief complaints; full vignettes and outputs referenced as online supplements but not included in uploaded main PDF.</t>
  </si>
  <si>
    <t>Include with caution - empirical LLM diagnostic/differential-diagnosis benchmark with direct first-contact common-complaint relevance; synthetic vignettes only and no real workflow/safety outcome.</t>
  </si>
  <si>
    <t>Manual check: full vignettes and ChatGPT outputs are in online supplementary material but not visible in uploaded PDF, so full case/output reproducibility was only partially credited. Note possible abstract wording ambiguity/reversal around top-diagnosis percentages; table clearly shows ChatGPT 53.3% vs physicians 93.3%. || Part D verified 27 Jun 2026: relevance (Direct), maturity (1), framework (STARD-AI), income (No, Japan HIC) and all five domain bands confirmed against source (OCR of scanned PDF). Top-1 figures confirmed against Table: ChatGPT 53.3% vs physicians 93.3%.</t>
  </si>
  <si>
    <t>S046</t>
  </si>
  <si>
    <t>Detecting emergencies in patient portal messages using large language models and knowledge graph-based retrieval-augmented generation</t>
  </si>
  <si>
    <t>Liu, S.; Wright, A.P.; McCoy, A.B.; Huang, S.S.; Steitz, B.; Wright, A.</t>
  </si>
  <si>
    <t>Journal of the American Medical Informatics Association</t>
  </si>
  <si>
    <t>Retrospective evaluation and model-development study using 1020 de-identified primary-care patient portal messages to compare prompt-only GPT-4o, naïve RAG, and knowledge-graph RAG approaches for emergency-message detection.</t>
  </si>
  <si>
    <t>Primary care patient portal / Epic MyChart at Vanderbilt University Medical Center; messages sent to PCPs.</t>
  </si>
  <si>
    <t>Emergency/non-emergency triage of patient portal messages and generation of immediate advice/follow-up questions directing emergency care when indicated.</t>
  </si>
  <si>
    <t>1020 de-identified patient portal messages from 954 unique patients; 979 non-emergency and 41 emergency messages.</t>
  </si>
  <si>
    <t>GPT-4o + retrieval-augmented generation / knowledge graph</t>
  </si>
  <si>
    <t>GPT-4o deployed via Microsoft Azure in a secure VUMC environment; GraphRAG package for knowledge-graph RAG; Chroma vector database for naïve RAG. Model settings referenced in Appendix S1, not visible in uploaded PDF.</t>
  </si>
  <si>
    <t>Prompt-only GPT-4o; naïve RAG; knowledge-graph RAG with local search; knowledge-graph RAG with global search. Labels derived from patient-portal/EHR evidence and internal medicine physician confirmation.</t>
  </si>
  <si>
    <t>Patient message (and subject) entered into GPT-4o with task prompt; RAG methods added retrieved context from a 2021 nursing telephone triage book covering 225 protocols. Prompt approaches are described, but exact prompts are listed in Appendix S2 and not visible in the uploaded PDF.</t>
  </si>
  <si>
    <t>VUMC My Health at Vanderbilt patient portal messages to PCPs between 1 Jan 2022 and 7 Mar 2023; PHI removed by automated de-identification; emergency candidates identified from follow-up notes/telephone encounters containing 'go to ER' or synonyms and confirmed by an internal medicine physician.</t>
  </si>
  <si>
    <t>Emergency/non-emergency labels based on provider response patterns/EHR notes and internal medicine physician review. Clear operational reference standard, but not an independent prospective adjudication or patient-outcome gold standard.</t>
  </si>
  <si>
    <t>Emergency-message detection performance: accuracy, sensitivity, specificity, precision and F1 score for four GPT-4o/RAG methods.</t>
  </si>
  <si>
    <t>Knowledge-graph quality evaluation on 100 sampled edges; Friedman and Nemenyi tests comparing model metrics; examples of misclassified messages and model responses.</t>
  </si>
  <si>
    <t>Directly safety-focused: detection of messages requiring emergency care; false-negative emergency messages and false-positive emergency advice reported. No live harm or patient-outcome assessment.</t>
  </si>
  <si>
    <t>No demographic, language, literacy, race/ethnicity, SES, or subgroup fairness analysis reported. Single-centre portal-message dataset; message categories described.</t>
  </si>
  <si>
    <t>Offline retrospective evaluation only. Authors discuss possible real-time patient-portal warning/EHR flagging and inbox triage, but no live workflow, usability, clinician uptake, or outcome evaluation.</t>
  </si>
  <si>
    <t>Knowledge-graph RAG with global search performed best: accuracy 0.99 [0.98,1.00], sensitivity 0.98 [0.92,1.00], specificity 0.99 [0.98,1.00], precision 0.80 [0.68,0.91], F1 0.88 [0.80,0.95]. Prompt-only GPT-4o had lower sensitivity and precision (0.73 and 0.27). Global KG-RAG misclassified 10 non-emergency messages as emergencies and 1 emergency as non-emergency.</t>
  </si>
  <si>
    <t>Authors conclude that LLMs can effectively assist in detecting emergency patient messages when integrated with a knowledge graph/RAG, and that future research should expand the knowledge graph and deploy the system to evaluate patient outcomes.</t>
  </si>
  <si>
    <t>NR (GPT-4o used; exact testing date not reported in uploaded main PDF)</t>
  </si>
  <si>
    <t>Partial (settings are stated to be in Appendix S1, but Appendix S1 is not visible in the uploaded PDF)</t>
  </si>
  <si>
    <t>Single model application per message; no LLM repeat-run or prompt-sensitivity testing reported. 1000 bootstrap rounds used for metric CIs, not output variability.</t>
  </si>
  <si>
    <t>Authentic de-identified patient portal messages from VUMC primary-care communication; emergency cases operationally identified through subsequent EHR notes and physician review.</t>
  </si>
  <si>
    <t>NIH-funded (R00LM014097-02 and R01LM013995-01); authors declare no competing interests.</t>
  </si>
  <si>
    <t>Include - empirical LLM-powered triage evaluation using authentic primary-care patient portal messages and a structured emergency-detection outcome relevant to first-contact escalation/referral.</t>
  </si>
  <si>
    <t>Manual check: Appendices S1/S2 are referenced for model settings and prompts but are not visible in the uploaded PDF/Zotero attachments, so they were not fully credited. Reference standard depends on provider documentation/telephone encounters and physician confirmation, not prospective independent adjudication; single-centre retrospective dataset; no live patient-facing deployment or outcome evaluation. || QA-correction [27 Jun 2026]: country set to United States (Vanderbilt University Medical Center, Nashville TN). FINAL locked. || Part D verified 27 Jun 2026: relevance (Direct), maturity (2), framework (STARD-AI), income (No, US HIC) and all five domain bands confirmed against source (OCR of scanned PDF). EQ Limited documented. A9 checked: settings/prompts in inaccessible Appendix S1 map to TW2/TW5 already Partial, no Yes rests on them; TW Partial unchanged. Framework question CLOSED - supervisor review, 04 Jul 2026: the 1 Jul reroute to TRIPOD-LLM (develops/validates a fitted model; STARD-AI secondary) is confirmed and stands. || Framework rerouted STARD-AI -&gt; TRIPOD-LLM [1 Jul 2026] (develops/validates a fitted model, confirmed by PROBAST+AI RoB; STARD-AI retained as secondary); the 27 Jun Part-D line above records the pre-reroute state.</t>
  </si>
  <si>
    <t>S047</t>
  </si>
  <si>
    <t>Development and Evaluation of a GPT4-Based Orofacial Pain Clinical Decision Support System</t>
  </si>
  <si>
    <t>Vueghs, C.; Shakeri, H.; Renton, T.; Van der Cruyssen, F.</t>
  </si>
  <si>
    <t>Belgium</t>
  </si>
  <si>
    <t>10.3390/diagnostics14242835</t>
  </si>
  <si>
    <t>Retrospective validation study using 100 anonymized orofacial pain case descriptions from University Hospitals Leuven; GPT4 generated primary and differential diagnoses using ICOP/ICHD-3 framing; a 24-case subset was compared with experts, final-year medical students and GPs.</t>
  </si>
  <si>
    <t>Specialist orofacial pain / oral and maxillofacial surgery clinic; potential use framed for primary care, education and diagnostic support where specialist access is limited.</t>
  </si>
  <si>
    <t>Diagnosis and differential diagnosis of orofacial pain conditions using ICOP hierarchy; potential signposting/support for non-specialist clinicians.</t>
  </si>
  <si>
    <t>100 anonymized clinical case descriptions evaluated by GPT4; 24-case subset evaluated by 2 experts, 2 final-year medical students and 2 GPs.</t>
  </si>
  <si>
    <t>GPT-4 / ChatGPT</t>
  </si>
  <si>
    <t>GPT4 (OpenAI); exact model snapshot/access date/generation settings not reported in the uploaded main PDF.</t>
  </si>
  <si>
    <t>Treating clinician diagnosis from medical records as gold standard; in 24-case subset, two orofacial pain experts, two final-year medical students and two general practitioners.</t>
  </si>
  <si>
    <t>Structured text prompt using patient history, symptom characteristics, clinical findings and relevant tests; asked for primary and differential diagnoses using ICOP/ICHD-3 criteria. Full prompt design is stated to be in Supplemental Table S1, not available in the uploaded PDF/Zotero attachments.</t>
  </si>
  <si>
    <t>Anonymized patient case descriptions from University Hospitals Leuven Department of Oral and Maxillofacial Surgery / orofacial pain clinic, 2020-2024.</t>
  </si>
  <si>
    <t>Gold-standard diagnoses established by treating clinicians from medical records. Clear but imperfect because clinician diagnosis is not an independent adjudicated reference standard and authors acknowledge possible inaccuracies.</t>
  </si>
  <si>
    <t>GPT4 primary diagnostic performance against ICOP hierarchy: level 1/2/3 match and total diagnostic performance score.</t>
  </si>
  <si>
    <t>Differential diagnosis quality score; diagnostic performance in 24-case subset vs experts/students/GPs; interrater reliability; category-specific performance including trigeminal neuralgia.</t>
  </si>
  <si>
    <t>No dedicated safety outcome. Incorrect primary diagnoses (35%) and diagnostic variability are reported; discussion addresses oversight, patient safety and diagnostic reliability but no harm/outcome assessment.</t>
  </si>
  <si>
    <t>Age and sex distribution reported; no subgroup performance by age, sex, ethnicity, language, socioeconomic status or other equity-relevant variables.</t>
  </si>
  <si>
    <t>Beta free-to-use FaceYourPain.org website described as implementation, but no live clinical workflow, usability, uptake, referral behaviour, outcome, or safety-monitoring evaluation reported.</t>
  </si>
  <si>
    <t>Across 100 cases, GPT4 achieved level-3 correct primary diagnosis in 38%, level-2 in 16%, level-1 in 11%, and wrong diagnosis in 35%; total diagnostic score 157/300 (52%). Differential quality score was 400/500 (80%). In 24-case subset, GPT4 scored 36/72 (50%), below experts (47/72 and 44/72) and similar to students/GPs. Trigeminal neuralgia level-3 accuracy was 13/16 (81%).</t>
  </si>
  <si>
    <t>Authors conclude GPT4 shows promise as a CDSS for orofacial pain by offering structured differentials and potential workflow support, but should augment rather than replace clinicians and requires validation, guidelines and oversight.</t>
  </si>
  <si>
    <t>Single model run per case; no repeat-run variability or prompt-sensitivity testing reported.</t>
  </si>
  <si>
    <t>Authentic retrospective clinical records/case descriptions from a specialist orofacial pain clinic; full case texts not publicly available.</t>
  </si>
  <si>
    <t>No external funding. COI: Tara Renton owns/founded TrigeminalNerve Ltd.; Renton and Van der Cruyssen founded FaceYourPain.org.</t>
  </si>
  <si>
    <t>Include with caution - empirical GPT4 diagnostic/differential diagnosis evaluation using authentic clinical cases; first-contact relevance is adjacent via GP/non-specialist diagnostic support and referral/signposting potential, but source setting is specialist orofacial pain.</t>
  </si>
  <si>
    <t>RESOLVED - supervisor/SME review, 04 Jul 2026: Adjacent confirmed (specialist OMFS/orofacial-pain source; GP-support framing). Unavailable Table S1 prompts not credited; treating-clinician gold standard reflected in TW3/RoB; uneval. website beta noted, not scored. SF Partial (Part 2 uniformity) confirmed. No outstanding queries.</t>
  </si>
  <si>
    <t>S048</t>
  </si>
  <si>
    <t>HELIOT: LLM-Based CDSS for adverse drug reaction management</t>
  </si>
  <si>
    <t>De Vito, Gabriele; Ferrucci, Filomena; Angelakis, Athanasios</t>
  </si>
  <si>
    <t>Italy; Netherlands</t>
  </si>
  <si>
    <t>Knowledge-Based Systems</t>
  </si>
  <si>
    <t>10.1016/j.knosys.2025.114184</t>
  </si>
  <si>
    <t>LLM-based CDSS prototype for adverse drug reaction management; evaluated across synthetic ADR cases, real-world EHR medication-administration cases, multi-model runs, safety/confidence analysis, and clinician usability survey.</t>
  </si>
  <si>
    <t>Medication prescribing / adverse drug reaction decision support across primary care, specialist consultation, and hospital settings</t>
  </si>
  <si>
    <t>Detection and classification of patient-specific adverse drug reaction risk; alert generation and stratification into no alert, non-interruptive alert, or interruptive alert.</t>
  </si>
  <si>
    <t>1000 synthetic cases; 162 real-world EHR cases; 9 healthcare professionals for usability</t>
  </si>
  <si>
    <t>1000 synthetic + 162 real-world cases; 7 usability scenarios rated by 9 clinicians</t>
  </si>
  <si>
    <t>1000 synthetic patient-drug cases; 162 real-world patients/prescriptions; 7 usability cases</t>
  </si>
  <si>
    <t>Synthetic cases across ADR categories; real-world Italian EHR medication administrations from &gt;2000 patients/10,000 random administrations after join with drug subset; usability sample n=9 clinicians</t>
  </si>
  <si>
    <t>GPT / Gemma / Claude</t>
  </si>
  <si>
    <t>GPT-4o; Gemma 3 (12B); Claude Sonnet 4 / Claude 4 Sonnet</t>
  </si>
  <si>
    <t>Traditional CDSS alerting; ground-truth labels from healthcare-professional validation; real-world safe administered prescriptions</t>
  </si>
  <si>
    <t>Structured decision-support prompts using drug composition, excipients, contraindications, patient clinical notes, historical tolerance/reaction data; prompt figures shown; full code/data/prompts stated available in repository.</t>
  </si>
  <si>
    <t>Synthetic dataset generated from literature-informed ADR distributions and validated by healthcare professionals; real-world Italian EHR medication administrations and allergy/intolerance notes; clinician usability questionnaire.</t>
  </si>
  <si>
    <t>Synthetic ground truth from healthcare professional validation; real-world administered prescriptions treated as safe/no-alert reference; usability ratings from clinicians. No prospective patient-outcome reference standard.</t>
  </si>
  <si>
    <t>Classification accuracy for ADR category, reaction type and alert type; alert reduction vs traditional CDSS</t>
  </si>
  <si>
    <t>Response time; Fleiss kappa/repeat-run consistency; confidence scores; usability ratings; safety metrics/false negatives for life-threatening reactions</t>
  </si>
  <si>
    <t>Explicit safety analysis: zero false negatives for life-threatening reactions across models/datasets; false-positive/false-alarm rates; risk-threshold framework for confidence-based clinical review.</t>
  </si>
  <si>
    <t>Clinician specialty/experience/practice-setting demographics for usability sample; no patient subgroup or fairness analysis.</t>
  </si>
  <si>
    <t>Prototype web/API architecture, FHIR/EHR integration discussion, response times, usability ratings, adoption likelihood, deployment challenges and mitigation strategies.</t>
  </si>
  <si>
    <t>Across LLMs, classification accuracy ranged 98.77%-99.80%; zero false negatives for life-threatening reactions; interruptive alerts reduced by approximately 50-53% vs traditional CDSS in synthetic evaluation; real-world evaluation achieved ~98.77%-99.38% accuracy depending on model; clinician usability ratings were high and all respondents preferred HELIOT alerts over traditional alerts.</t>
  </si>
  <si>
    <t>Authors conclude HELIOT shows promise for ADR management by interpreting unstructured clinical narratives and reducing unnecessary alerts while preserving safety, but broader clinical trials and operational validation are required.</t>
  </si>
  <si>
    <t>Temperature 0.0 reported for all models; deployment/API/local setup and hardware reported; other generation settings NR/partly in repository.</t>
  </si>
  <si>
    <t>Five repeated runs for synthetic evaluation; Fleiss kappa reported as 100% consistency across model iterations; confidence analysis performed.</t>
  </si>
  <si>
    <t>Synthetic cases generated from literature-informed distributions and drug data; real-world EHR administrations/allergy notes from Italian healthcare IT company; usability cases in Appendix A.</t>
  </si>
  <si>
    <t>Unclear/low: synthetic data and LLM-generated components may overlap with training data only indirectly; real-world data not publicly inspectable.</t>
  </si>
  <si>
    <t>Moderate: synthetic dataset dominates; real-world dataset small and all prescriptions were safe; usability sample small (n=9).</t>
  </si>
  <si>
    <t>Moderate: medication-safety CDSS is relevant to PHC prescribing, but evaluation is offline/prototype and not a live first-contact clinical workflow.</t>
  </si>
  <si>
    <t>Study reports no external funding; authors declare no competing interests; data/code repository stated.</t>
  </si>
  <si>
    <t>Include - empirical LLM-based CDSS for prescribing/adverse drug reaction management with defensible first-contact/primary-care medication-safety relevance; includes synthetic and real-world validation plus clinician usability evaluation.</t>
  </si>
  <si>
    <t>Extract with caution: real-world validation was small and apparently contained only safe administered prescriptions; no prospective deployment or patient outcomes; code/data repository not inspected within uploaded materials. || QA-correction [27 Jun 2026]: framework rerouted DECIDE-AI to TRIPOD-LLM (CDSS development/validation; usability survey does not meet DECIDE-AI prospective real-patient requirement). Maturity 2 retained. FINAL locked. || Part D verified 27 Jun 2026: relevance (Direct), maturity (2), framework (TRIPOD-LLM, rerouted), income (No, Italy/Netherlands HIC) and all five domain bands confirmed against source (OCR of scanned PDF). SF indicators confirmed (zero false negatives for life-threatening reactions, alert-fatigue reduction, confidence stratification); SF Strong to Partial retained as the conservative call (safety evidence offline/prototype, no live outcomes). RESOLVED - supervisor review, 04 Jul 2026: uniform treatment confirmed - S003, S008, S020 and S048 (all non-deployed, 4 SF-Yes) uniformly hold SF Strong; the SF rule carries no deployment gate (deployment gates IM only). Closed. || PART 2 [27 Jun 2026]: SF Strong restored (uniform with S003/S008/S020, all non-deployed 4-SF-Yes studies at SF Strong); the SF rule has no deployment gate.</t>
  </si>
  <si>
    <t>S049</t>
  </si>
  <si>
    <t>Evaluating large language models for specialist referral triage in primary care: a quantitative study using otolaryngology scenarios</t>
  </si>
  <si>
    <t>Hack, Sholem; Attal, Rebecca; Yogev, David; Alsleibi, Shibli; Gvili, Ben; Shahal, David; Glikson, Eran</t>
  </si>
  <si>
    <t>Israel; United Kingdom</t>
  </si>
  <si>
    <t>Family Practice</t>
  </si>
  <si>
    <t>10.1093/fampra/cmaf087</t>
  </si>
  <si>
    <t>Quantitative simulated referral-triage benchmark: GPT and Gemini evaluated on 16 ENT/otolaryngology scenarios in doctor- and patient-formatted prompt versions.</t>
  </si>
  <si>
    <t>Simulated primary-care/community referral triage for otolaryngology presentations requiring specialist input.</t>
  </si>
  <si>
    <t>Specialist referral need, ENT subspecialty destination, urgency (routine/urgent/emergent), diagnostic workup, risk communication and patient-facing next steps.</t>
  </si>
  <si>
    <t>16 simulated vignettes; 2 prompt formats; 2 LLMs; 5 otolaryngologist expert reviewers; 10 lay reviewers for patient-formatted outputs.</t>
  </si>
  <si>
    <t>16 vignettes × model/prompt outputs; expert ratings for doctor and patient prompts; lay ratings for patient prompts.</t>
  </si>
  <si>
    <t>16 simulated scenarios evaluated by 5 otolaryngologists; patient-formatted outputs also evaluated by 10 lay reviewers.</t>
  </si>
  <si>
    <t>Unit = simulated ENT referral scenario/output rating; 16 vignettes modelled common or high-stakes primary-care presentations.</t>
  </si>
  <si>
    <t>GPT; Gemini</t>
  </si>
  <si>
    <t>Exact versions NR; described as two publicly available AI models / GPT and Gemini</t>
  </si>
  <si>
    <t>GPT vs Gemini; expert otolaryngologist review; lay reviewer assessment; predefined referral expectations by subspecialty and urgency.</t>
  </si>
  <si>
    <t>Doctor-formatted structured prompt and patient-formatted lay-language prompt shown in Table 2; full vignettes referenced as supplementary material.</t>
  </si>
  <si>
    <t>Sixteen simulated clinical vignettes representing common/high-stakes ENT primary-care referral scenarios; no patient data.</t>
  </si>
  <si>
    <t>Structured reviewer rubric with 5 otolaryngologists; lay review for patient outputs; predefined subspecialty and urgency labels in Table 1.</t>
  </si>
  <si>
    <t>Expert-rated referral appropriateness, clinical justification, diagnostic workup, risk/harm assessment, clinical usefulness, clarity/structure.</t>
  </si>
  <si>
    <t>Patient-facing clarity, risk communication, actionability, tone/empathy, trust/usefulness, reassurance vs anxiety; prompt-format effects; per-case variability; ICC/interrater reliability.</t>
  </si>
  <si>
    <t>Risk/harm assessment domain; referral urgency; discussion of missed/late referral risks; no over-testing/unnecessary investigations identified by expert panel.</t>
  </si>
  <si>
    <t>Lay reviewer age/education/native English status reported; no subgroup performance, language, culture, literacy, socioeconomic or equity analysis.</t>
  </si>
  <si>
    <t>No live workflow outcomes. The study frames operational referral-triage support and reports reviewer agreement/robustness, but no deployment, referral completion, waiting-time, resource-use or patient outcomes.</t>
  </si>
  <si>
    <t>Doctor-formatted outputs scored highly. GPT vs Gemini differences were not statistically significant across doctor domains; referral appropriateness was lowest (GPT 4.68, Gemini 4.39). Patient outputs were generally high quality (means 4.13-4.44) with no significant inter-model differences. Gemini declined significantly with patient-formatted prompts (P&lt;0.0001); GPT was more stable. ICC: GPT 0.66, Gemini 0.79.</t>
  </si>
  <si>
    <t>Authors conclude LLM decision-support tools show potential to assist primary-care specialist referral triage, especially when provided with structured inputs; clinical oversight remains essential.</t>
  </si>
  <si>
    <t>NR: no repeated LLM runs reported. Reviewer agreement, per-case SD and ICC were reported.</t>
  </si>
  <si>
    <t>Synthetic vignettes created for the study; full vignettes in supplementary material not available in uploaded PDF/Zotero attachments.</t>
  </si>
  <si>
    <t>Unclear/moderate: simulated vignettes may reflect known ENT referral scenarios; exact case text unavailable for assessment.</t>
  </si>
  <si>
    <t>Moderate: only 16 simulated scenarios; no real patient cases, no dynamic history-taking, no physical examination, no live patient variability.</t>
  </si>
  <si>
    <t>Low/moderate: direct PHC referral-triage relevance, but ENT-only simulated scenarios and no real workflow.</t>
  </si>
  <si>
    <t>No external funding. Authors declare no conflicts of interest.</t>
  </si>
  <si>
    <t>Include - empirical LLM evaluation of specialist referral triage in simulated primary-care ENT scenarios; direct first-contact referral/escalation relevance.</t>
  </si>
  <si>
    <t>Manual check: supplementary material with full vignettes is referenced but unavailable; exact GPT/Gemini versions and model settings/testing date are NR. Interpret as simulated capability evidence only. || Part D verified 27 Jun 2026: relevance (Direct; ENT-specialist content is a realism caveat), maturity (1), framework (STARD-AI; predefined urgency/subspecialty labels as triage reference), income (No, Israel/UK HIC) and all five domain bands confirmed against source (OCR of scanned PDF). EQ Limited and IM Limited documented. PART 2 FLAG: framework borderline STARD-AI vs TRIPOD-LLM (rubric-quality emphasis). || PART 2 [27 Jun 2026]: framework rerouted STARD-AI to TRIPOD-LLM (rubric-quality design, near-twin of S068); resolves the Batch 5 borderline flag. S044 and S046 retain STARD-AI (their primaries are detection/classification accuracy with sensitivity/specificity/F1 against a reference). || RoB recode [1 Jul 2026, audit]: QUADAS-2 (High) -&gt; Not applicable. The reported analysis is expert/lay Likert rubric ratings (mean scores, SD, paired t-tests, ICC 0.66-0.79), not accuracy against a classificatory reference standard; predefined Table 1 subspecialty/urgency labels are scenario-design parameters, not the basis of any reported accuracy metric. This matches the framework reroute to TRIPOD-LLM (rubric-quality) and the RoB assignment of its near-twin S068 (Not applicable). Distribution shift: QUADAS-2 43-&gt;42, Not applicable 20-&gt;21, combined High 31-&gt;30. || RESOLVED - supervisor/SME review, 04 Jul 2026: Target user standardised to Both (doctor-format and patient-format prompts both tested). No outstanding queries.</t>
  </si>
  <si>
    <t>S050</t>
  </si>
  <si>
    <t>GPT-4 assistance for improvement of physician performance on patient care tasks: a randomized controlled trial</t>
  </si>
  <si>
    <t>Goh, Ethan; Gallo, Robert J.; Strong, Eric; Weng, Yingjie; Kerman, Hannah; Freed, Jason A.; Cool, Joséphine A.; Kanjee, Zahir; Lane, Kathleen P.; Parsons, Andrew S.; Ahuja, Neera; Horvitz, Eric; Yang, Daniel; Milstein, Arnold; Olson, Andrew P. J.; Hom, Jason; Chen, Jonathan H.; Rodman, Adam</t>
  </si>
  <si>
    <t>10.1038/s41591-024-03456-y</t>
  </si>
  <si>
    <t>Prospective randomized controlled trial in which 92 practicing physicians/residents completed sequential open-ended management-reasoning vignettes with either GPT-4 plus conventional resources or conventional resources alone; GPT-4-alone outputs were also scored.</t>
  </si>
  <si>
    <t>Simulated general medicine management reasoning; participants from internal medicine, emergency medicine and family medicine; cases based on real de-identified patient encounters.</t>
  </si>
  <si>
    <t>Open-ended patient-care management reasoning: treatment decisions, testing/workup strategies, diagnostic decisions, context-specific management, risk management and patient-centred trade-offs.</t>
  </si>
  <si>
    <t>92 physicians; 5 expert-developed cases; 400 scored cases/responses including 176/178 LLM-assisted physician cases, 197/199 conventional-resource cases, and 25 GPT-4-alone outputs.</t>
  </si>
  <si>
    <t>375 completed physician cases in main RCT analysis; 25 GPT-4-alone outputs for comparison; 400 total scored responses.</t>
  </si>
  <si>
    <t>5 clinical case vignettes; 92 physicians randomized 46/46; GPT-4-alone run 5 times per case.</t>
  </si>
  <si>
    <t>92 physicians randomized; 46 physicians + GPT-4; 46 conventional resources; 25 GPT-4-alone outputs. Three blinded graders scored responses.</t>
  </si>
  <si>
    <t>Unit = completed simulated management case response. Cases were based on real de-identified patient encounters and revealed sequentially to mirror clinical progression; participants had 1 hour and completed as many of 5 cases as possible.</t>
  </si>
  <si>
    <t>GPT-4 via ChatGPT Plus; exact GPT-4 snapshot/model release/settings not reported.</t>
  </si>
  <si>
    <t>Physicians using conventional resources only; GPT-4 alone; expert-developed scoring rubrics and blinded graders.</t>
  </si>
  <si>
    <t>Physicians in the intervention arm used GPT-4 through ChatGPT Plus with basic access/use training and technical support; both groups could use usual point-of-care resources. LLM-only arm used an iteratively developed zero-shot prompt reported in Supplementary Item 2, but full prompt/cases are not available in the uploaded PDF.</t>
  </si>
  <si>
    <t>Five management-reasoning cases adapted from real de-identified patient encounters from ACP Core IM Grey Matters; cases were not previously available to GPT-4 or participants according to authors.</t>
  </si>
  <si>
    <t>Expert-developed scoring rubrics created through modified Delphi process; blinded grading by three graders; consensus if &gt;10% score disagreement. No objective patient-outcome gold standard.</t>
  </si>
  <si>
    <t>Mean total score difference between physicians using GPT-4 plus conventional resources versus conventional resources alone.</t>
  </si>
  <si>
    <t>Domain scores (management, factual recall, diagnostic, case-specific, general); time spent per case; GPT-4-alone comparison; response length/time sensitivity analyses.</t>
  </si>
  <si>
    <t>Exploratory blinded harm rating: likelihood of possible harm (low/medium/high) and extent of harm (none, mild/moderate, severe/death) at response level; no clear difference between groups.</t>
  </si>
  <si>
    <t>Participant career stage, specialty and prior GPT experience reported; sex/gender and broader population characteristics were not collected; no differential performance/fairness analysis.</t>
  </si>
  <si>
    <t>Human-AI decision-support workflow simulated with usual point-of-care resources; time per case measured; no real clinical workflow, clinician behaviour, patient outcomes, or implementation endpoints.</t>
  </si>
  <si>
    <t>Physicians using GPT-4 scored higher than conventional resources only: 43.0% vs 35.7%, mean difference 6.5 percentage points (95% CI 2.7 to 10.2; P&lt;0.001). GPT-4 users spent more time per case: 801.5 s vs 690.2 s; difference 119.3 s (95% CI 17.4 to 221.2; P=0.022). GPT-4 alone scored similarly to GPT-4-assisted physicians (43.7% vs 43.0%; P=0.80). Harm ratings were broadly similar between groups.</t>
  </si>
  <si>
    <t>Authors conclude that LLM assistance improved physician management reasoning compared with conventional resources in simulated complex clinical vignettes and should be validated in real clinical practice.</t>
  </si>
  <si>
    <t>Study conducted 30 Nov 2023 to 21 Apr 2024; GPT-4 via ChatGPT Plus used during this period; exact model snapshot not reported.</t>
  </si>
  <si>
    <t>Minimal training described; GPT-4 via ChatGPT Plus interface. Temperature, system settings and other generation parameters not reported.</t>
  </si>
  <si>
    <t>LLM-only arm was prompted five times per case; physician interaction was not repeat-tested. No formal prompt sensitivity analysis beyond LLM-only repeat prompting.</t>
  </si>
  <si>
    <t>Cases adapted specifically for the study from real de-identified patient encounters in ACP Core IM Grey Matters; Supplementary Item 1 provides example case/rubric, not all cases in uploaded PDF.</t>
  </si>
  <si>
    <t>Low/moderate: cases were adapted from real encounters and authors state they were not available to GPT-4/participants before the study; full case set not available in uploaded materials for independent contamination assessment.</t>
  </si>
  <si>
    <t>Moderate: only five cases, broad general medicine content, simulated setting, and rubric validity evidence internal to study.</t>
  </si>
  <si>
    <t>Moderate: generalist physician decision-support relevance is defensible, but not specifically primary-care first-contact; simulated management vignettes rather than live care.</t>
  </si>
  <si>
    <t>Funding from Gordon and Betty Moore Foundation for several authors; multiple author COI disclosures including consulting/advisory roles and software/company interests; funders reported no role.</t>
  </si>
  <si>
    <t>Include with caution - empirical randomized LLM-assisted physician decision-support trial with generalist/family/emergency/internal medicine relevance to management reasoning and patient-care decisions; within date/language/publication scope.</t>
  </si>
  <si>
    <t>RESOLVED - supervisor/SME review, 04 Jul 2026: Adjacent confirmed (6.5% family-medicine participants; general-medicine management vignettes). Unavailable supplementary cases/rubrics not credited. No outstanding queries.</t>
  </si>
  <si>
    <t>S051</t>
  </si>
  <si>
    <t>Outpatient reception via collaboration between nurses and a large language model: a randomized controlled trial</t>
  </si>
  <si>
    <t>Wan, Peixing; Huang, Zigeng; Tang, Wenjun; Nie, Yulan; Pei, Dajun; Deng, Shaofen; Chen, Jing; Zhou, Yizhi; Duan, Hongru; Chen, Qingyu; Long, Erping</t>
  </si>
  <si>
    <t>10.1038/s41591-024-03148-7</t>
  </si>
  <si>
    <t>Development/internal validation of a site-specific GPT-3.5-based outpatient reception chatbot (SSPEC) using real patient-nurse conversation data, followed by a single-centre randomized controlled trial of nurse-SSPEC collaboration versus nurse-only reception.</t>
  </si>
  <si>
    <t>Outpatient hospital reception sites at two Chinese medical centres (Wuhan and Shenzhen); RCT at the Southern University of Science and Technology Yantian Hospital general reception site.</t>
  </si>
  <si>
    <t>Triage / severity / urgency + Holistic clinical advice / general guidance</t>
  </si>
  <si>
    <t>Outpatient reception communication across administrative, triaging and primary-care concerns; basic advice, directing patients to appropriate departments/levels of care, and alerting uncertain responses for nurse review.</t>
  </si>
  <si>
    <t>Source corpus: 35,418 de-identified patient-nurse conversation cases from 10 reception sites (28,334 training; 7,084 validation). RCT: 2,426 assessed then 2,185 randomized then 2,164 analysed (1,080 nurse-SSPEC; 1,084 nurse-only). Unit = conversations/patients depending on phase.</t>
  </si>
  <si>
    <t>GPT-3.5-based SSPEC; GPT-4 independent LLM evaluator; RAGAS/LangChain alert/refinement components</t>
  </si>
  <si>
    <t>GPT-3.5 backbone (exact model snapshot NR); OpenAI Python 0.28.1; GPT-4.0 independent LLM evaluation; text-embedding-ada-002; RAGAS 0.0.18; LangChain 0.0.333</t>
  </si>
  <si>
    <t>Receptionist nurses; nurse-only RCT arm; authentic nurse responses; ablated SSPEC models; off-the-shelf GPT-3.5; EPEC expert-handbook chatbot.</t>
  </si>
  <si>
    <t>Patient speech converted to text and passed to SSPEC. Prompt template described as role of SSPEC + patient query + site-specific knowledge; exact prompt table referenced in Supplementary Table 21 but not available in uploaded PDF. Feedback/refinement used key-phrase matching, GPT-4 evaluation and RAGAS faithfulness/relevance checks.</t>
  </si>
  <si>
    <t>Real-world Mandarin audio conversations between outpatients and receptionist nurses from 10 reception sites; RCT conversations from live outpatient reception workflow at SZ-GE general reception site.</t>
  </si>
  <si>
    <t>Internal validation: blinded evaluation panel of three experienced receptionist nurses and three laypeople rating SSPEC versus nurse responses. RCT: nurse-only control arm plus immediate patient satisfaction, independent response-quality review, repeated Q&amp;R/negative-emotion detection and nurse feedback. No objective clinical outcome reference standard.</t>
  </si>
  <si>
    <t>RCT primary outcome: patient satisfaction with responses from nurse-SSPEC collaboration versus nurse-only group, measured immediately after encounter.</t>
  </si>
  <si>
    <t>Repeated Q&amp;Rs; negative emotions; response quality (factuality, integrity, safety, empathy, readability); nurse satisfaction/workload/stress/preference; internal validation and ablation performance.</t>
  </si>
  <si>
    <t>Safety dimension rated for physical/mental health-related harms; low-safety-score responses examined; alert system for uncertain responses; repeated Q&amp;R and negative emotions; discussion of over-reliance, privacy and low-stakes setting. No high-stakes clinical adverse outcome endpoint.</t>
  </si>
  <si>
    <t>Sex/gender and age reported; query-type strata (administrative, triaging, primary care) analysed; Mandarin-language Chinese setting. Reporting summary states no race/ethnicity/social grouping analysis. Discussion acknowledges fairness/equity and underrepresentation of non-English/non-high-income perspectives.</t>
  </si>
  <si>
    <t>Live audio-to-audio nurse-SSPEC workflow; alert-triggered nurse review/amendment; patient satisfaction; repeated Q&amp;R/negative emotion process metrics; nurse workload/stress/preference feedback; dedicated review team for prompt refinement.</t>
  </si>
  <si>
    <t>Nurse-SSPEC improved patient satisfaction (3.91±0.90 vs 3.39±1.15, P&lt;0.001), reduced repeated Q&amp;Rs (3.2% vs 14.4%, P&lt;0.001) and negative emotions (2.4% vs 7.8%, P&lt;0.001), and improved integrity/empathy/readability while factuality and safety were similar to nurse-only responses. Internal validation showed SSPEC resolved more queries within ≤2 rounds than nurse-led sessions (68.0% vs 50.5%, P=0.009).</t>
  </si>
  <si>
    <t>Authors conclude that integrating LLMs into outpatient reception workflow is feasible and can improve communication benefiting patients and nurses, while emphasizing nurse oversight, privacy, fairness and low-stakes/generalizability limitations.</t>
  </si>
  <si>
    <t>Data collection/RCT in November 2023; model access/query date NR.</t>
  </si>
  <si>
    <t>Partial: software package versions, alert thresholds and evaluation thresholds reported; LLM generation settings such as temperature/top-p/max tokens NR.</t>
  </si>
  <si>
    <t>NR for repeat-run variability; ablation/prompt-component testing and statistical comparisons reported.</t>
  </si>
  <si>
    <t>Authentic local conversation audio/text from outpatient reception; trial data from real patients. Supplementary examples referenced but not available in uploaded PDF.</t>
  </si>
  <si>
    <t>Moderate: consent-based recruitment, age 20-60, exclusion of some communication/psychological/drug-abuse conditions, single-centre RCT site, low-stakes reception task, and possible text-only underestimation of emotional tone/facial-expression harms.</t>
  </si>
  <si>
    <t>Moderate/high: directly relevant to first-contact/front-desk triage and primary-care concerns, but hospital reception is a low-stakes, site-specific Chinese workflow and does not generalise to full GP/physician consultation or high-stakes diagnosis.</t>
  </si>
  <si>
    <t>Public/academic grants reported; authors declare no competing interests.</t>
  </si>
  <si>
    <t>Include: empirical LLM-powered, patient-facing/nurse-supervised workflow study evaluating outpatient reception communication, triaging and primary-care concerns in real-world frontline workflow with structured outcomes.</t>
  </si>
  <si>
    <t>Exact prompt template and many supplementary examples/tables are referenced but not available in uploaded PDF; do not fully credit prompt reproducibility. Alert-system reporting contains an apparent inconsistency between text and Fig. 4d/sensitivity/specificity counts; manually verify if supplementary Table 16 is available. Keep synthesis claim to low-stakes outpatient reception workflow, not autonomous PHC diagnostic readiness. || Part D verified 27 Jun 2026: relevance (Direct; low-stakes reception is an applicability caveat, not a relevance change), maturity (4, prospective real-patient RCT with live audio-to-audio deployment), framework (DECIDE-AI), income (Partial, China UMIC, two-centre Wuhan/Shenzhen real deployment) and all five domain bands confirmed against source (OCR of scanned PDF): CR Strong, TW Partial, SF Partial, EQ Partial, IM Strong. A9 checked: code availability VERIFIED as a live public GitHub repository (ZigengHuang/SSPEC) with named package versions (OpenAI 0.28.1, RAGAS 0.0.18, LangChain 0.0.333); however the exact prompt template (Suppl Table 21), curated knowledge base, generation settings and patient data are not openly available, so TW2/TW5 stay Partial; A9 can only hold TW down and TW is already Partial, so no change. Alert-system inconsistency RESOLVED: Fig. 4d (FP=2, FN=6) is internally consistent with the reported 99.8% specificity and 85.0% sensitivity; the in-text phrase 'six false-positive detections' is a source typo (the six are false negatives). Source-reporting error only, no scoring impact. RESOLVED - supervisor review, 04 Jul 2026: synthesis narrative revised (see S005) - three maturity-4 deployments (S005 autonomous, S032 assistive PCP-plus-tool, S051 nurse-oversight) earn Implementation-Strong; only S005 deploys autonomously and provides no autonomy-specific harm evaluation. Band correct; no change.</t>
  </si>
  <si>
    <t>S052</t>
  </si>
  <si>
    <t>ChatGPT provides inconsistent risk-stratification of patients with atraumatic chest pain</t>
  </si>
  <si>
    <t>Heston, Thomas F.; Lewis, Lawrence M.</t>
  </si>
  <si>
    <t>PLOS ONE</t>
  </si>
  <si>
    <t>10.1371/journal.pone.0301854</t>
  </si>
  <si>
    <t>Large simulated case benchmark comparing ChatGPT-4 risk stratification against TIMI and HEART scoring and testing consistency across repeated runs; third simulated history-and-physical-only dataset also asked for likely diagnostic category and initial ED test.</t>
  </si>
  <si>
    <t>Emergency department / acute nontraumatic chest pain risk-stratification context; simulated patients only.</t>
  </si>
  <si>
    <t>Diagnosis + Triage / severity / urgency + Investigation / test ordering</t>
  </si>
  <si>
    <t>Risk stratification for acute coronary syndrome/major adverse cardiac events in atraumatic chest pain; most likely diagnosis category and initial ED test recommendation for history-and-physical-only cases.</t>
  </si>
  <si>
    <t>Three simulated datasets, each n=10,000: TIMI-variable cases, HEART-variable cases, and 44-variable history/physical-only acute nontraumatic chest pain cases. Each dataset was processed by ChatGPT-4 five times.</t>
  </si>
  <si>
    <t>ChatGPT-4</t>
  </si>
  <si>
    <t>ChatGPT-4, version dated 25 September 2023, Advanced Data Analysis</t>
  </si>
  <si>
    <t>Calculated TIMI scores; calculated HEART scores; average ChatGPT-4 score used as surrogate comparison for 44-variable history/physical-only dataset.</t>
  </si>
  <si>
    <t>Datasets uploaded to ChatGPT-4 Advanced Data Analysis. Standardized prompts directed ChatGPT-4 to assign ACS risk scores; prompts were modified when the model produced incompatible scales or used shortcuts. Exact final prompt wording not fully reproduced in the main PDF.</t>
  </si>
  <si>
    <t>Computer-generated simulated cases using Python; no actual patient data involved.</t>
  </si>
  <si>
    <t>Calculated TIMI and HEART scores for first two datasets. No external clinical gold standard for 44-variable dataset; average ChatGPT-4 score used as a surrogate comparator.</t>
  </si>
  <si>
    <t>Correlation and agreement/consistency of ChatGPT-4 risk scores compared with TIMI and HEART scores; consistency across five repeated runs with identical data.</t>
  </si>
  <si>
    <t>Risk-category agreement for HEART; performance for low-risk HEART classification; model agreement on likely diagnosis category; initial test recommendations; variable weights; gender/racial bias assessment.</t>
  </si>
  <si>
    <t>Safety-relevant analysis focused on inconsistent risk stratification, low-risk misclassification, and potentially illogical ED test recommendations. Discussion notes possible premature discharge and inappropriate clinical use; no real-patient harms measured.</t>
  </si>
  <si>
    <t>Gender and race included in the simulated 44-variable dataset; potential bias assessed through diagnosis/test recommendations and variable weights. Only binary sex and African American/non-African American race categories reported.</t>
  </si>
  <si>
    <t>No workflow/implementation outcome. The study explicitly concludes ChatGPT-4 risk assessment is inappropriate for clinical use without refinement/customization.</t>
  </si>
  <si>
    <t>ChatGPT-4 correlated with TIMI (r=0.898) and HEART (r=0.928), but assigned different scores than TIMI in 45% and HEART in 48% of cases across five runs. For low-risk HEART prediction, sensitivity was 88%, specificity 93%, PPV 76%, NPV 97%. In the 44-variable dataset, individual model scores were poorly correlated with the average score (r=0.605; R²=0.366), 3+ models agreed on diagnosis category only 56% of the time, and all five agreed in 5% of cases.</t>
  </si>
  <si>
    <t>Authors conclude that although ChatGPT-4 risk estimates correlate with TIMI/HEART at aggregate level, variability on identical data makes current use for cardiac risk assessment inappropriate for clinical use; future work should reduce randomness and use custom/curated models.</t>
  </si>
  <si>
    <t>Reported as ChatGPT-4 version dated 25 September 2023; exact access/session dates NR.</t>
  </si>
  <si>
    <t>Partial: Advanced Data Analysis and model version date reported; temperature/top-p/settings not adjustable/reported via web interface.</t>
  </si>
  <si>
    <t>Yes: each dataset was processed five separate times in new chat sessions; intra-model consistency/output variability is central to the study.</t>
  </si>
  <si>
    <t>Fully simulated cases generated by Python; no real patient data. Zenodo data repository reported.</t>
  </si>
  <si>
    <t>Moderate/high: simulated variables and random case generation; no real patient outcomes; prompts modified during interaction; 44-variable dataset has no independent reference standard.</t>
  </si>
  <si>
    <t>Moderate: acute ED chest-pain risk stratification has frontline triage relevance but is not primary-care setting, uses simulated cases only, and focuses on cardiac-risk scoring rather than full first-contact consultation.</t>
  </si>
  <si>
    <t>No specific funding; authors declare no competing interests.</t>
  </si>
  <si>
    <t>Include with caution: empirical LLM evaluation of risk stratification/triage and investigation recommendation for acute chest pain with defensible urgent/frontline first-contact relevance, but setting is ED-adjacent and all cases are simulated.</t>
  </si>
  <si>
    <t>RESOLVED - supervisor/SME review, 04 Jul 2026: Adjacent (urgent-care) confirmed; simulated-case realism limits reflected in CR; repository reported but not inspected - not credited, per corpus rule. No outstanding queries.</t>
  </si>
  <si>
    <t>2026-06-25</t>
  </si>
  <si>
    <t>S053</t>
  </si>
  <si>
    <t>Comparison of Diagnostic and Triage Accuracy of Ada Health and WebMD Symptom Checkers, ChatGPT, and Physicians for Patients in an Emergency Department: Clinical Data Analysis Study</t>
  </si>
  <si>
    <t>Fraser, Hamish; Crossland, Daven; Bacher, Ian; Ranney, Megan; Madsen, Tracy; Hilliard, Ross</t>
  </si>
  <si>
    <t>JMIR mHealth and uHealth</t>
  </si>
  <si>
    <t>10.2196/49995</t>
  </si>
  <si>
    <t>Secondary clinical data analysis using deidentified real ED patient self-report symptom data collected via Ada; ChatGPT 3.5/4.0 and WebMD outputs compared with ED diagnoses and independent ED physician triage reviews.</t>
  </si>
  <si>
    <t>Emergency department, Rhode Island Hospital, USA; adult English-speaking patients with urgent/emergent nontrauma, nonmental-health medical problems, ESI 2-5.</t>
  </si>
  <si>
    <t>Patient-facing diagnosis and urgency/level-of-care recommendation based on self-reported symptoms before ED physician assessment.</t>
  </si>
  <si>
    <t>Real ED patient cases from prior Ada study. Diagnostic analysis: 30 cases with sufficient final-diagnosis data. Triage analysis: 37 cases. Total original presentations: 40.</t>
  </si>
  <si>
    <t>ChatGPT; symptom checker comparators</t>
  </si>
  <si>
    <t>ChatGPT 3.5 and ChatGPT 4.0 (exact model snapshots/access dates NR)</t>
  </si>
  <si>
    <t>Ada Health symptom checker; WebMD symptom checker; three independent board-certified ED physicians; final ED diagnoses from treating ED physician/EHR.</t>
  </si>
  <si>
    <t>Ada-collected self-report symptom data (age, sex, selected history, pregnancy, symptoms present/absent) entered by a blinded research assistant into ChatGPT/WebMD; simple prompt approach including 'What is the diagnosis' reported.</t>
  </si>
  <si>
    <t>Previously collected deidentified self-report data from 40 patients presenting to Rhode Island Hospital ED; final diagnoses abstracted from EPIC EHR.</t>
  </si>
  <si>
    <t>Diagnosis: final ED diagnoses recorded by treating ED physician/EHR. Triage: agreement with at least 2 of 3 independent board-certified ED physicians reviewing the same Ada symptom data.</t>
  </si>
  <si>
    <t>Top-1 and top-3 diagnostic match rate versus ED diagnosis; triage agreement, unsafe triage, and too-cautious triage versus independent ED physician consensus.</t>
  </si>
  <si>
    <t>Comparison of Ada, WebMD, ChatGPT 3.5/4.0 and independent ED physicians; statistical comparison of unsafe triage rates; qualitative discussion of diagnosis/triage discordance and prompt sensitivity.</t>
  </si>
  <si>
    <t>Unsafe triage explicitly assessed; ChatGPT 3.5 unsafe triage 41% and ChatGPT 4.0 22%; discussion highlights cases where serious diagnoses were made but urgent/emergency triage was not recommended.</t>
  </si>
  <si>
    <t>No formal subgroup performance analysis. Study limited to adult English-speaking ED patients; discussion notes need for larger studies in different patient groups and reports earlier Ada usability findings by race/ethnicity/gender/age.</t>
  </si>
  <si>
    <t>No real-world ChatGPT workflow or patient decision-making outcome; offline secondary evaluation. Authors discuss need to evaluate patient interpretation/action and regulatory/guardrail implications.</t>
  </si>
  <si>
    <t>Top-1 diagnostic matches: Ada 30%, ChatGPT 3.5 40%, ChatGPT 4.0 33%, WebMD 40%, physicians mean 47%. Top-3 matches: Ada 63%, ChatGPT 3.5 63%, ChatGPT 4.0 50%, WebMD 57%, physicians mean 69%. Triage: ChatGPT 3.5 agree 59%, unsafe 41%; ChatGPT 4.0 agree 76%, unsafe 22%; Ada unsafe 14%, WebMD unsafe 19%.</t>
  </si>
  <si>
    <t>Authors conclude ChatGPT 3.5 had high diagnostic accuracy but high unsafe triage; ChatGPT 4.0 had lower diagnostic accuracy but better triage agreement. Unsupervised patient use of ChatGPT for diagnosis/triage is not recommended without improved triage accuracy and extensive clinical evaluation.</t>
  </si>
  <si>
    <t>Exact access/testing dates NR; paper states ChatGPT 3.5/4.0 were available/current in July 2023 and study used them in 2023.</t>
  </si>
  <si>
    <t>No: temperature/top-p/system settings and exact model snapshots NR.</t>
  </si>
  <si>
    <t>No repeat-run variability assessment; single data-entry/output per case. Prompt sensitivity was observed qualitatively, especially for ChatGPT 4.0.</t>
  </si>
  <si>
    <t>Authentic real patient self-report symptom data collected in prior ED study; not physician-written vignettes. Full case appendices from prior study referenced but not inspected in uploaded review set.</t>
  </si>
  <si>
    <t>Low/moderate: real patient data unlikely to be in training corpus, but final case appendices from prior publication could theoretically become visible after publication; no direct evidence of contamination.</t>
  </si>
  <si>
    <t>Moderate/high: small sample; only 30 diagnostic and 37 triage cases; excludes ESI 1, trauma, mental-health, non-English-speaking, and self-care/non-urgent presentations.</t>
  </si>
  <si>
    <t>Moderate: strong relevance to patient-facing urgent/emergency triage, but ED-based and not direct primary-care consultation; no live ChatGPT patient workflow.</t>
  </si>
  <si>
    <t>Funding: Brown University OVPR Seed Award, AHRQ R01HS029513, COBRE NIGMS P20 GM139664, NHLBI K23 HL140081. No connections to OpenAI, Microsoft or WebMD; Ada provided technical assistance in prior study but no funding/current involvement; conflicts none declared.</t>
  </si>
  <si>
    <t>Include with caution: empirical LLM evaluation of patient-facing diagnosis and triage using real ED patient self-report data and structured diagnostic/triage outcomes. Defensible urgent/frontline first-contact relevance, but ED-based and not direct PHC.</t>
  </si>
  <si>
    <t>RESOLVED - supervisor/SME review, 04 Jul 2026: Adjacent (ED, urgent-care) confirmed. Uninspected appendices not credited; NR access dates/settings stand as scored. No outstanding queries.</t>
  </si>
  <si>
    <t>S054</t>
  </si>
  <si>
    <t>Emergency department triaging using ChatGPT based on emergency severity index principles: a cross-sectional study</t>
  </si>
  <si>
    <t>Colakca, Cansu; Ergın, Mehmet; Ozensoy, Habibe Selmin; Sener, Alp; Guru, Selahattin; Ozhasenekler, Ayhan</t>
  </si>
  <si>
    <t>10.1038/s41598-024-73229-7</t>
  </si>
  <si>
    <t>Single-centre cross-sectional evaluation of ChatGPT-4 ESI triage on 745 consecutive adult ED presentations over 24 hours; patient data converted into standardized text cases and compared with expert committee median ESI category.</t>
  </si>
  <si>
    <t>Tertiary academic emergency department, Ankara Bilkent City Hospital, Turkey</t>
  </si>
  <si>
    <t>Emergency Severity Index (ESI) triage category assignment; high-acuity differentiation (ESI 1-2 vs milder categories).</t>
  </si>
  <si>
    <t>Adult ED presentations over 24 h; consecutive patients aged ≥18 who consented; unit = patient/case.</t>
  </si>
  <si>
    <t>ChatGPT / GPT-4</t>
  </si>
  <si>
    <t>ChatGPT ver.4 (November 2023), used in Turkish</t>
  </si>
  <si>
    <t>Five-member expert committee of fourth-year emergency medicine resident physicians; median expert committee ESI score used as gold standard.</t>
  </si>
  <si>
    <t>Standardized Turkish text case format using age, sex, arrival method, chief complaint, consciousness, comorbidities and vital signs; ESI Version 4 handbook specified as reference; example prompt provided.</t>
  </si>
  <si>
    <t>Consecutive real ED patient presentations collected over 24 h at a tertiary hospital; triage desk vital signs and presenting features recorded on case forms.</t>
  </si>
  <si>
    <t>Median ESI category from five-member expert committee; EC internal agreement only moderate (Fleiss' kappa 0.373).</t>
  </si>
  <si>
    <t>Agreement and accuracy of ChatGPT ESI triage versus expert committee median across all ESI categories.</t>
  </si>
  <si>
    <t>Per-category sensitivity, specificity, PPV, NPV, accuracy, F1; high-acuity (ESI 1-2) dichotomous performance; over- and under-triage rates.</t>
  </si>
  <si>
    <t>Explicit under-triage and over-triage rates; high-acuity detection metrics. No patient outcome harms or hallucination analysis.</t>
  </si>
  <si>
    <t>Age and sex described; Turkish-language use reported; no subgroup/fairness performance analysis.</t>
  </si>
  <si>
    <t>No live deployment or usability evaluation; discussion frames possible future AI integration into ED triage.</t>
  </si>
  <si>
    <t>Overall agreement EC vs ChatGPT: Cohen's kappa 0.659, accuracy 76.6%; over-triage 10.7%, under-triage 12.6%. High-acuity ESI 1-2: kappa 0.828, sensitivity 91.34%, specificity 95.63%, NPV 98.17%, accuracy 94.90%.</t>
  </si>
  <si>
    <t>Authors conclude ChatGPT can distinguish high-urgency patients, especially ESI 1-2, but triage scales are designed for human use and more studies across scales/languages are needed.</t>
  </si>
  <si>
    <t>November 2023</t>
  </si>
  <si>
    <t>No generation parameters reported.</t>
  </si>
  <si>
    <t>Consecutive adult ED presentations from one tertiary academic hospital over a 24-hour period.</t>
  </si>
  <si>
    <t>No specific funding reported; authors declare no competing interests.</t>
  </si>
  <si>
    <t>Included with caution: empirical ChatGPT triage evaluation using real consecutive ED presentations; strong urgent/frontline triage relevance, but ED-based and not direct PHC.</t>
  </si>
  <si>
    <t>RESOLVED - supervisor/SME review, 04 Jul 2026: Adjacent confirmed; LIC/LMIC Partial confirmed (Türkiye UMIC, A4). Moderate-agreement expert-committee reference standard (with residents) reflected in TW3 and RoB. No outstanding queries.</t>
  </si>
  <si>
    <t>S055</t>
  </si>
  <si>
    <t>Triage Performance Across Large Language Models, ChatGPT, and Untrained Doctors in Emergency Medicine: Comparative Study</t>
  </si>
  <si>
    <t>Masanneck, Lars; Schmidt, Linea; Seifert, Antonia; Kölsche, Tristan; Huntemann, Niklas; Jansen, Robin; Mehsin, Mohammed; Bernhard, Michael; Meuth, Sven G.; Böhm, Lennert; Pawlitzki, Marc</t>
  </si>
  <si>
    <t>Germany</t>
  </si>
  <si>
    <t>10.2196/53297</t>
  </si>
  <si>
    <t>Comparative in-silico triage study using 124 anonymized English emergency case vignettes adapted from real cases from one randomly selected day in a tertiary ED; LLMs/ChatGPT and untrained doctors were compared with trained MTS rater consensus.</t>
  </si>
  <si>
    <t>Tertiary emergency department, University Hospital Düsseldorf, Germany; vignettes adapted from real ED cases.</t>
  </si>
  <si>
    <t>Triage / severity / urgency</t>
  </si>
  <si>
    <t>Manchester Triage System (MTS) triage-category assignment; evaluation of LLMs as standalone triage raters and as second-opinion support for untrained ED doctors.</t>
  </si>
  <si>
    <t>Unit = anonymized ED case vignette; cases adapted from 124 cases from a randomly selected day at one interdisciplinary tertiary ED.</t>
  </si>
  <si>
    <t>GPT; ChatGPT; Gemini; Llama; Mixtral</t>
  </si>
  <si>
    <t>ChatGPT based on GPT-3.5 and GPT-4 (ChatGPT version May 24, 2023); raw GPT-4 API; Gemini 1.5; Llama 3 70B; Mixtral 8x7b.</t>
  </si>
  <si>
    <t>Professional MTS-trained raters/consensus set; MTS-untrained resident doctors; hypothetical combined doctor+ChatGPT decisions.</t>
  </si>
  <si>
    <t>Anonymized English ED case vignettes containing medically relevant information, with vitals/consciousness added where available or necessary; optimized zero-shot prompt selected after manual testing; full vignettes/prompts/parameters reported only in unavailable Multimedia Appendix.</t>
  </si>
  <si>
    <t>124 independent emergency cases from a single randomly selected day in the interdisciplinary ED of University Hospital Düsseldorf, transformed into anonymized English case vignettes.</t>
  </si>
  <si>
    <t>Consensus triage set created by two experienced MTS-instructing staff members with a third equally qualified MTS-trained doctor mediating/tie-breaking disagreements; MTS version 5 German.</t>
  </si>
  <si>
    <t>Quadratic-weighted Cohen kappa agreement between each rater/model and the MTS-trained consensus triage set.</t>
  </si>
  <si>
    <t>Over- and under-triage distribution; comparison across LLMs and ChatGPT versions; impact of GPT-4 ChatGPT second opinion on untrained doctors; triage-category distribution.</t>
  </si>
  <si>
    <t>Over- and under-triage assessed; most critical Red cases discussed. No patient outcome harm, unsafe advice, or deployed workflow harm analysis.</t>
  </si>
  <si>
    <t>Nonmedical demographics such as race were excluded; no subgroup/fairness analysis by age, sex, language, socioeconomic status or other equity-relevant variables.</t>
  </si>
  <si>
    <t>Simulated second-opinion use by untrained doctors; no live workflow integration, time/efficiency measurement, usability testing, patient outcomes, or deployment evaluation.</t>
  </si>
  <si>
    <t>GPT-4 ChatGPT and untrained doctors had similar substantial agreement with consensus (κ mean 0.67 vs 0.68). GPT-3.5 ChatGPT was lower (κ mean 0.54; P&lt;.001). GPT-4 second opinion produced a small non-significant increase for untrained doctors (κ mean 0.70; P=.97). Raw GPT-4 κ mean 0.65; Gemini 1.5 0.60; Llama 3 70B 0.52; Mixtral 8x7b 0.42. LLMs tended toward overtriage; untrained doctors toward undertriage.</t>
  </si>
  <si>
    <t>Authors conclude LLMs/ChatGPT did not match professionally trained raters and did not demonstrate gold-standard ED triage performance; GPT-4-level models equalled untrained ED doctors but did not significantly improve untrained doctors' triage as decision support.</t>
  </si>
  <si>
    <t>ChatGPT version May 24, 2023; other model/API details stated as in unavailable Multimedia Appendix/Table S1.</t>
  </si>
  <si>
    <t>NR in main PDF; model parameters stated to be in unavailable Multimedia Appendix Table S1, not inspected.</t>
  </si>
  <si>
    <t>Real ED cases from a single randomly selected day, converted into anonymized/prototypical vignettes; not published vignette bank.</t>
  </si>
  <si>
    <t>No conflicts related to study declared; several authors report outside-scope honoraria/funding. Study-specific funding NR.</t>
  </si>
  <si>
    <t>Included with caution: empirical LLM triage evaluation with clear frontline/urgent-care relevance; ED-based, vignette/in-silico, and not direct PHC.</t>
  </si>
  <si>
    <t>RESOLVED - supervisor/SME review, 04 Jul 2026: Adjacent confirmed. Unavailable vignettes/prompts/parameters not credited; copyright-withheld MTS diagrams noted as reporting limitation. No live workflow - reflected in IM. No outstanding queries.</t>
  </si>
  <si>
    <t>S056</t>
  </si>
  <si>
    <t>Performance of emergency triage prediction of an open access natural language processing based chatbot application (ChatGPT): A preliminary, scenario-based cross-sectional study</t>
  </si>
  <si>
    <t>Sarbay, İbrahim; Berikol, Göksu Bozdereli; Özturan, İbrahim Ulaş</t>
  </si>
  <si>
    <t>Turkish Journal of Emergency Medicine</t>
  </si>
  <si>
    <t>10.4103/tjem.tjem_79_23</t>
  </si>
  <si>
    <t>Preliminary scenario-based cross-sectional evaluation of ChatGPT for Emergency Severity Index triage prediction using 50 researcher-generated scenarios based on the ESI handbook v4 style; expert consensus used as reference.</t>
  </si>
  <si>
    <t>Emergency medicine triage simulation; ESI-based emergency department scenarios</t>
  </si>
  <si>
    <t>Emergency Severity Index (ESI) triage category prediction, including 5-level ESI classification and high-acuity ESI 1-2 vs ESI 3-5 dichotomous analysis.</t>
  </si>
  <si>
    <t>Researcher-generated ESI-style case scenarios; unit = scenario/case. Scenario distribution: ESI-1 n=9, ESI-2 n=12, ESI-3 n=10, ESI-4 n=6, ESI-5 n=13.</t>
  </si>
  <si>
    <t>January 9 version of ChatGPT</t>
  </si>
  <si>
    <t>Consensus of two independent emergency medicine specialists expert in ESI triage; third blinded independent emergency medicine specialist consulted for conflicts.</t>
  </si>
  <si>
    <t>Case scenarios limited to presenting symptoms and vital signs; full scenario text included in Supplement 1; exact query/prompt wording to ChatGPT not fully reported.</t>
  </si>
  <si>
    <t>Researcher-generated case scenarios based on ESI handbook v4 case style; scenarios reported as entirely different from handbook cases.</t>
  </si>
  <si>
    <t>Expert consensus ESI category from independent emergency medicine specialists; majority/arbiter process for disagreement.</t>
  </si>
  <si>
    <t>Agreement between ChatGPT index triage category and expert reference triage category; Cohen's kappa; predictive performance across ESI categories.</t>
  </si>
  <si>
    <t>Over-triage and under-triage rates; per-category sensitivity, specificity, PPV, NPV and F1; high-acuity dichotomous performance; ROC/AUC for high acuity.</t>
  </si>
  <si>
    <t>Under-triage and over-triage explicitly assessed; high-acuity ESI 1-2 detection assessed. No patient outcome harm or unsafe advice adjudication.</t>
  </si>
  <si>
    <t>No subgroup, demographic, language, socioeconomic or fairness performance analysis reported.</t>
  </si>
  <si>
    <t>No workflow or implementation evaluation; authors state validation with real large-sample data is needed.</t>
  </si>
  <si>
    <t>Fair overall agreement between ChatGPT and expert reference (Cohen's kappa 0.341). ChatGPT over-triaged 11/50 cases (22%) and under-triaged 9/50 (18%). Overall sensitivity 57.1%, specificity 34.5%, PPV 38.7%, NPV 52.6, F1 0.461. For high-acuity ESI 1-2, kappa 0.707, sensitivity 76.2%, specificity 93.1%, PPV 88.9%, NPV 84.4, F1 0.821, AUC 0.846.</t>
  </si>
  <si>
    <t>Authors conclude ChatGPT performed best for high-acuity ESI 1-2 cases and may be useful for identifying cases requiring critical care, but needs validation with real large-sample data and more medical training.</t>
  </si>
  <si>
    <t>January 9 version of ChatGPT; accessed/referenced in early 2023</t>
  </si>
  <si>
    <t>Researcher-generated scenarios based on ESI handbook v4 cases; not real patient cases and stated to be entirely different from handbook scenarios.</t>
  </si>
  <si>
    <t>No funding; authors declare no conflicts of interest.</t>
  </si>
  <si>
    <t>Included with caution: empirical ChatGPT triage evaluation with clear emergency/frontline triage relevance and structured outcomes, but scenario-based, synthetic and not direct PHC.</t>
  </si>
  <si>
    <t>RESOLVED - supervisor/SME review, 04 Jul 2026: Adjacent confirmed; LIC/LMIC Partial confirmed (Türkiye UMIC, A4). Supplement scenarios inspected and credited as available. Paediatric scenarios within general ED triage noted; no coding change. No outstanding queries.</t>
  </si>
  <si>
    <t>S057</t>
  </si>
  <si>
    <t>The diagnostic and triage accuracy of the GPT-3 artificial intelligence model: an observational study</t>
  </si>
  <si>
    <t>Levine, David M.; Tuwani, Rudraksh; Kompa, Benjamin; Varma, Amita; Finlayson, Samuel G.; Mehrotra, Ateev; Beam, Andrew</t>
  </si>
  <si>
    <t>The Lancet Digital Health</t>
  </si>
  <si>
    <t>10.1016/S2589-7500(24)00098-8</t>
  </si>
  <si>
    <t>Observational comparative evaluation of GPT-3 diagnostic and triage performance on 48 validated synthetic case vignettes, compared with 5000 lay internet users and 21 practising physicians.</t>
  </si>
  <si>
    <t>Synthetic first-contact diagnosis/triage vignettes; general health/primary care-style presentations including self-care, urgent and emergent categories.</t>
  </si>
  <si>
    <t>Diagnosis listing and triage advice for short patient-facing synthetic vignettes; triage categories: emergent, within 1 day, within 1 week, self-care; dichotomised same-day versus not same-day analysis.</t>
  </si>
  <si>
    <t>48 validated synthetic case vignettes (&lt;50 words; sixth-grade reading level or below); 12 vignettes in each of four triage categories. Human comparator data: 5000 lay people and 21 physicians with 666 physician responses.</t>
  </si>
  <si>
    <t>GPT-3</t>
  </si>
  <si>
    <t>GPT-3; exact engine/model snapshot NR; all queries performed in July 2022</t>
  </si>
  <si>
    <t>Nationally representative sample of lay internet users (n=5000) and 21 practising Harvard Medical School physicians; ground truth diagnosis/triage determined by two general internists.</t>
  </si>
  <si>
    <t>Each query used one fully complete vignette with correct diagnosis as an example prompt, then asked GPT-3 to predict diagnosis/triage for a second vignette; each vignette was prompted using each of the other 47 vignettes as examples. Full vignette appendix referenced but not available in uploaded PDF.</t>
  </si>
  <si>
    <t>Previously validated synthetic case vignettes created for lay diagnosis/triage study; common and severe conditions; OpenAI engineers reportedly confirmed vignettes did not appear in GPT-3 training data.</t>
  </si>
  <si>
    <t>Ground-truth diagnosis and triage category determined by two Harvard general internists through adjudication; physician and lay-person comparator responses from previous study.</t>
  </si>
  <si>
    <t>Diagnostic accuracy: ground-truth diagnosis present in top three listed diagnoses. Triage accuracy: exact four-category triage and dichotomised same-day versus not same-day triage.</t>
  </si>
  <si>
    <t>Top-one diagnostic accuracy; subgroup performance by acuity; GPT-3 confidence/calibration using modified bootstrap, calibration curves and Brier scores; triage error analysis.</t>
  </si>
  <si>
    <t>Triage error analysis explicitly assessed deprioritisation of truly emergent/same-day cases and overcalling non-emergent cases; no real patient harm or workflow harm assessment.</t>
  </si>
  <si>
    <t>No demographic, language, socioeconomic, race/ethnicity, gender, literacy or subgroup fairness performance analysis. Authors discuss possible bias risks of internet-trained language models, but do not test them empirically.</t>
  </si>
  <si>
    <t>No workflow, usability, deployment, clinician decision-support or patient behaviour outcome evaluation; authors discuss potential future uses and need for validation/guardrails.</t>
  </si>
  <si>
    <t>GPT-3 top-3 diagnostic accuracy was 88% (42/48) versus 54% for lay individuals and 96% for physicians. Triage accuracy was 70% (34/48) versus 74% for lay individuals and 91% for physicians. GPT-3 diagnostic accuracy decreased with increasing acuity and it deprioritised truly emergent cases in seven instances; calibration Brier scores were 0.18 for diagnosis and 0.22 for triage.</t>
  </si>
  <si>
    <t>Authors conclude GPT-3 diagnostic performance was higher than lay individuals and close to physicians, but triage was inferior to physicians and sometimes by a large margin; further evaluation is needed before safety-critical medical use.</t>
  </si>
  <si>
    <t>July 2022</t>
  </si>
  <si>
    <t>Prompting procedure reported, but exact GPT-3 engine parameters/settings NR.</t>
  </si>
  <si>
    <t>Repeated prompt-example procedure / modified bootstrap across 47 example prompts</t>
  </si>
  <si>
    <t>Validated synthetic vignettes from previous lay/physician study; not real patient data; OpenAI technical staff reportedly checked no vignette appeared in GPT-3 training data.</t>
  </si>
  <si>
    <t>Low/Unclear - validated synthetic vignettes from a prior study; OpenAI staff reportedly confirmed absence from GPT-3 training data, but this is a vendor assertion that is not independently verifiable, and the vignette set has since been published.</t>
  </si>
  <si>
    <t>National Heart, Lung, and Blood Institute funding; several author financial relationships declared outside the present work.</t>
  </si>
  <si>
    <t>Included: empirical GPT-3 diagnostic and triage evaluation with direct first-contact/self-triage relevance and structured outcomes. Extract with caution because it is fully synthetic and not a workflow or real-patient evaluation.</t>
  </si>
  <si>
    <t>Full appendix with vignettes and exact supplementary details is referenced but not available in uploaded review set. Exact GPT-3 engine/model snapshot and generation settings NR. Direct first-contact relevance retained, but clinical realism remains limited by short synthetic vignettes. || QA-correction [27 Jun 2026]: contamination eased off bare Low to Low/Unclear per B7 (published vignette set; vendor-reported GPT-3 training-data check is not independently verifiable). FINAL locked. || Part D verified 27 Jun 2026: relevance (Direct; synthetic patient-facing vignettes are a realism caveat, not a relevance change), maturity (1, synthetic-vignette benchmark), framework (STARD-AI; ground truth adjudicated by two Harvard internists), income (No, US HIC) and four of five domain bands confirmed unchanged against source (OCR of scanned PDF): CR Partial, TW Partial, EQ Limited, IM Limited. SF: indicator SF3 corrected No to Partial (the paper surfaced harmful-misinformation outputs, smoking-in-pregnancy and anti-vaccine statements, framed as requiring guardrails; reported, not quantified); SF FINAL Partial UNCHANGED. Triage error counts confirmed: 7 deprioritised truly emergent and 7 overcalled non-emergent. A9 checked: code availability VERIFIED as a live public GitHub repository (beamlab-hsph/gpt3-clinical-vignettes); exact GPT-3 engine/snapshot and generation settings remain NR and the vignette appendix is not retrievable, so TW2/TW5 stay Partial; A9 holds TW down only and TW is already Partial, no change. RESOLVED - supervisor review, 04 Jul 2026: special-character sweep performed - '~' replaced with 'approx.' throughout sheet 3 reporting-completeness notes. Closed.</t>
  </si>
  <si>
    <t>S058</t>
  </si>
  <si>
    <t>The Accuracy and Potential Racial and Ethnic Biases of GPT-4 in the Diagnosis and Triage of Health Conditions</t>
  </si>
  <si>
    <t>Ito, Naoki; Kadomatsu, Sakina; Fujisawa, Mineto; Fukaguchi, Kiyomitsu; Ishizawa, Ryo; Kanda, Naoki; Kasugai, Daisuke; Nakajima, Mikio; Goto, Tadahiro; Tsugawa, Yusuke</t>
  </si>
  <si>
    <t>Japan; United States</t>
  </si>
  <si>
    <t>10.2196/47532</t>
  </si>
  <si>
    <t>Cross-sectional evaluation of GPT-4 diagnostic and triage accuracy compared with 3 board-certified physicians, with additional race/ethnicity-conditioned vignette testing and repeat consistency checks.</t>
  </si>
  <si>
    <t>Synthetic typical clinical vignettes spanning emergent, nonemergent and self-care conditions; first-contact/self-triage context</t>
  </si>
  <si>
    <t>Most likely primary diagnosis, three differential diagnoses, reasoning, and triage classification (emergent, nonemergent, self-care) for typical clinical vignettes; race/ethnicity bias testing by adding Black, White, Asian, or Hispanic labels.</t>
  </si>
  <si>
    <t>45 typical clinical vignettes from previous symptom-checker publications; 15 emergent, 15 nonemergent and 15 self-care. Race/ethnicity condition repeated across Black, White, Asian and Hispanic labels.</t>
  </si>
  <si>
    <t>GPT-4; OpenAI version dated March 14, 2023</t>
  </si>
  <si>
    <t>Three board-certified physicians (2 emergency physicians and 1 infectious disease/critical care physician); physician consensus used for comparison</t>
  </si>
  <si>
    <t>Standardized prompt reported in main text asking for most likely diagnosis, reason, three other diagnoses and triage classification; race/ethnicity condition added as a sentence such as 'Notice that the patient in the vignette is Black.'</t>
  </si>
  <si>
    <t>Previously published/publicly available typical clinical vignettes originally used to evaluate AI-based diagnostic tools/symptom checkers.</t>
  </si>
  <si>
    <t>Correct diagnosis and triage level from previous publication; diagnoses/reasoning independently reviewed by board-certified emergency physicians; physician consensus used for comparator.</t>
  </si>
  <si>
    <t>Diagnostic accuracy of GPT-4 primary diagnosis and triage accuracy compared with physician consensus.</t>
  </si>
  <si>
    <t>Appropriateness of GPT-4 reasoning; diagnostic and triage performance when race/ethnicity labels added; repeat consistency across repeated analyses.</t>
  </si>
  <si>
    <t>Triage accuracy by urgency category; all GPT-4 incorrect triages reported as nonemergent; no direct unsafe-output or patient harm assessment.</t>
  </si>
  <si>
    <t>Race/ethnicity labels: Black, White, Asian, Hispanic; performance compared with no race/ethnicity condition.</t>
  </si>
  <si>
    <t>No workflow or implementation evaluation; discussion only on potential clinical use and limitations.</t>
  </si>
  <si>
    <t>GPT-4 diagnostic accuracy was 97.8% (44/45) versus physicians 91.1% (41/45), P=.38. Triage accuracy was 66.7% (30/45) for both GPT-4 and physicians. Diagnostic accuracy with race/ethnicity labels was 100% for Black, White, Asian and Hispanic; triage accuracy was 62.2-66.7% and not significantly different.</t>
  </si>
  <si>
    <t>Authors conclude GPT-4 diagnosis and triage performance on typical clinical vignettes was comparable to board-certified physicians and did not differ by race/ethnicity, while noting limitations and need for further research.</t>
  </si>
  <si>
    <t>GPT-4 version dated March 14, 2023; evaluated March 15, 2023</t>
  </si>
  <si>
    <t>Repeated analyses: initial plus two repeats; diagnosis consistent in 44/45 and triage consistent in 36/45 across three analyses.</t>
  </si>
  <si>
    <t>Publicly available 45 typical clinical vignettes from previous symptom-checker evaluation; not real patient data.</t>
  </si>
  <si>
    <t>No conflicts declared; YT reports unrelated grants/roles; authors acknowledge GPT-4 use for writing/grammar correction.</t>
  </si>
  <si>
    <t>Included: empirical GPT-4 diagnostic and triage evaluation with direct first-contact/self-triage relevance, plus explicit race/ethnicity bias analysis; extract with caution because evidence is based on public synthetic vignettes, not real patients.</t>
  </si>
  <si>
    <t>Full Multimedia Appendix with vignettes/answers is referenced but unavailable in uploaded review set. Public-vignette contamination risk explicitly acknowledged by authors. PHC relevance is Direct for first-contact/self-triage, but clinical realism remains limited. || Part D verified 27 Jun 2026: relevance (Direct; synthetic public vignettes are a realism/contamination caveat, not a relevance change), maturity (1, synthetic-vignette benchmark), framework (STARD-AI; study explicitly followed STARD reporting), income (No; Japan/US authors, US-origin Semigran vignettes, no low-resource setting) and all five domain bands confirmed unchanged against source (OCR of scanned PDF): CR Partial, TW Partial, SF Partial, EQ Partial, IM Limited. Equity is an explicit aim (race/ethnicity conditioning Black/White/Asian/Hispanic; no significant performance difference) but narrow (45 synthetic vignettes), so EQ stays Partial not Strong. Safety: SF3 retained No (unlike near-twin S057, this study did not produce or report harmful-misinformation outputs; the reasoning-appropriateness check is captured under diagnostic quality, not safety). Systematic finding confirmed: all GPT-4 incorrect triages were nonemergent (self-care triage accuracy 13.3%). A9 checked: data are in Multimedia Appendix 1 (DOCX) claimed but not retrievable in this workflow; no code repository; generation parameters NR; TW2 (full prompt in main text) Yes holds, TW5 Partial holds; A9 holds TW down only and TW is already Partial, no change. RESOLVED - supervisor review, 04 Jul 2026: SF3 divergence confirmed as evidence-based, not inconsistency - S057 surfaced and reported harmful-misinformation outputs (SF3 Partial); S058 did not produce/report such outputs (SF3 No). Uniform treatment of the synthetic-vignette cluster confirmed. Closed.</t>
  </si>
  <si>
    <t>S059</t>
  </si>
  <si>
    <t>Accuracy of a Commercial Large Language Model (ChatGPT) to Perform Disaster Triage of Simulated Patients Using the Simple Triage and Rapid Treatment (START) Protocol: Gage Repeatability and Reproducibility Study</t>
  </si>
  <si>
    <t>Franc, Jeffrey Micheal; Hertelendy, Attila Julius; Cheng, Lenard; Hata, Ryan; Verde, Manuela</t>
  </si>
  <si>
    <t>Canada; United States</t>
  </si>
  <si>
    <t>10.2196/55648</t>
  </si>
  <si>
    <t>Gage repeatability and reproducibility study of ChatGPT version 4 disaster triage using 391 simulated adult and pediatric START vignettes, 9 prompts and 10 repetitions per prompt-vignette combination; total 35,190 simulated triages.</t>
  </si>
  <si>
    <t>Simulated disaster / mass-casualty triage context; not PHC clinic-based, but frontline emergency/disaster triage decision-making.</t>
  </si>
  <si>
    <t>Disaster triage using Simple Triage and Rapid Treatment (START) categories: red/immediate, yellow/delayed, green/ambulatory, black/expectant.</t>
  </si>
  <si>
    <t>391 simulated patient vignettes; 9 prompts; 10 repetitions per prompt-vignette combination = 35,190 API queries. Valid START color response returned for 35,102 (99.7%) queries; accuracy calculated on valid responses.</t>
  </si>
  <si>
    <t>ChatGPT Version 4 via API; study performed September 2023; exact model snapshot NR; default API parameters used.</t>
  </si>
  <si>
    <t>Expert-assigned START reference standard; no separate human-comparator group in the experiment.</t>
  </si>
  <si>
    <t>Nine prompts developed independently by five disaster medicine physicians; each prompt combined with a vignette plus appended instruction: "Answer only with the color code and no other text." Full prompts and sample vignettes are in multimedia appendices referenced in article but not inspected in uploaded review set.</t>
  </si>
  <si>
    <t>Simulated adult and pediatric disaster-patient vignettes previously used for disaster medicine training/simulation; 380 from Disastermed.ca database and 11 additional published black-triage cases.</t>
  </si>
  <si>
    <t>START reference standard assigned independently by two disaster medicine specialists, with a third specialist as tiebreaker when needed; initial interrater agreement 345/391 (88.2%), Cohen kappa 0.81.</t>
  </si>
  <si>
    <t>Accuracy defined as agreement between ChatGPT START color code and expert reference standard; overtriage and undertriage defined by ordinal START code direction.</t>
  </si>
  <si>
    <t>Gage repeatability and reproducibility: variation from repeated same-prompt use (repeatability), different prompts (reproducibility), and overall variation; per-prompt accuracy; confusion matrix by START category.</t>
  </si>
  <si>
    <t>Safety-relevant outcomes include overtriage, undertriage, invalid responses and discussion of hallucinations/confabulations. No real patient harms or workflow safety outcomes.</t>
  </si>
  <si>
    <t>No demographic, race/ethnicity, language, sex/gender, socioeconomic or geographic subgroup performance analysis. Vignettes included different ages and sex but no fairness analysis.</t>
  </si>
  <si>
    <t>No live workflow or implementation evaluation. Authors discuss potential point-of-care interface, privacy, adoption and need for rigorous validation before clinical implementation.</t>
  </si>
  <si>
    <t>35,102/35,190 queries (99.7%) returned valid START color codes. Overall accuracy was 63.9%; overtriage 32.9%; undertriage 3.1%. Accuracy varied by prompt from 46.7% to 71.8%. Repeatability accounted for 14% and reproducibility 4.2% of overall variation. Only 49.3% of prompt-vignette combinations had identical results across 10 repetitions.</t>
  </si>
  <si>
    <t>Authors conclude ChatGPT version 4 is insufficient for simulated disaster START triage because accuracy, repeatability and reproducibility are suboptimal; clinicians should use caution for vital medical determinations and AI triage tools require rigorous validation.</t>
  </si>
  <si>
    <t>September 2023</t>
  </si>
  <si>
    <t>Default API parameters used; exact temperature/top-p/model snapshot NR.</t>
  </si>
  <si>
    <t>Repeated-run design: 10 repetitions for each prompt-vignette combination; 9 prompts; explicit repeatability/reproducibility analysis.</t>
  </si>
  <si>
    <t>Simulated disaster training vignettes; source database/published cases reported; full dataset available on reasonable request, not public/inspected.</t>
  </si>
  <si>
    <t>Unclear - simulated disaster-triage vignettes drawn from the Disastermed.ca training database plus published black-triage cases; the public/published source means training-data exposure cannot be excluded.</t>
  </si>
  <si>
    <t>JMF is CEO/founder of STAT59; MV performed contract work as consultant for STAT59. No other conflicts reported. No study funding statement identified in main text.</t>
  </si>
  <si>
    <t>Included with caution: empirical ChatGPT/GPT-4 triage evaluation with frontline emergency/disaster relevance and structured accuracy/reliability outcomes. Extract cautiously because disaster START triage is adjacent to first-contact PHC rather than direct PHC, and all patients are simulated.</t>
  </si>
  <si>
    <t>RESOLVED - supervisor/SME review, 04 Jul 2026: Contamination Unclear (B7: public Disastermed.ca and published cases) endorsed; FINAL locked. Adjacent (disaster/mass-casualty triage) confirmed. Uninspected appendices not credited; NR snapshot/settings stand. No outstanding queries.</t>
  </si>
  <si>
    <t>S060</t>
  </si>
  <si>
    <t>Evaluating Large Language Model-Assisted Emergency Triage: A Comparison of Acuity Assessments by GPT-4 and Medical Experts</t>
  </si>
  <si>
    <t>Haim, Gal Ben; Saban, Mor; Barash, Yiftach; Cirulnik, David; Shaham, Amit; Eisenman, Ben Zion; Burshtein, Livnat; Mymon, Orly; Klang, Eyal</t>
  </si>
  <si>
    <t>Israel; United States</t>
  </si>
  <si>
    <t>Journal of Clinical Nursing</t>
  </si>
  <si>
    <t>10.1111/jocn.17490</t>
  </si>
  <si>
    <t>Observational/silent comparison of GPT-4 Emergency Severity Index (ESI) assignments against original triage nurse ESI, three senior emergency nurses, and a senior ED physician/protocol assessment.</t>
  </si>
  <si>
    <t>Adult emergency department patients at Chaim Sheba Medical Center, Tel-Hashomer, Israel; 100 consecutive adult ED patients over a 24-hour period.</t>
  </si>
  <si>
    <t>Assignment of Emergency Severity Index acuity level (1-5) from de-identified ED entry data.</t>
  </si>
  <si>
    <t>100 consecutive adult ED patients; original triage ESI, three retrospective senior-nurse ESI scores, GPT-4 ESI, and senior ED physician/protocol ESI.</t>
  </si>
  <si>
    <t>GPT-4 via OpenAI web interface; exact model snapshot/version NR.</t>
  </si>
  <si>
    <t>Original triage nurse ESI; three senior ED nurses independently assigning ESI; experienced/senior ED physician assignment. No patient-outcome reference standard.</t>
  </si>
  <si>
    <t>De-identified EHR data including demographics, chief complaint, vital signs and nurse anamnesis. Prompt reported: asked GPT-4 to read an imaginary ER entry note and return only the numerical ESI score.</t>
  </si>
  <si>
    <t>Electronic health record data from 100 consecutive adult ED presentations during a 24-hour period.</t>
  </si>
  <si>
    <t>Senior ED physician/protocol assignment used for agreement analyses; original triage and senior-nurse assignments also compared. No clinical-outcome or adjudicated gold-standard reference standard.</t>
  </si>
  <si>
    <t>Distribution and median of GPT-4 ESI scores compared with human evaluators; Mann-Whitney U-test; Cohen's kappa agreement with senior physician.</t>
  </si>
  <si>
    <t>Sub-analyses of ESI score relationships with gender, age and vital signs.</t>
  </si>
  <si>
    <t>Over-triage/severity overestimation inferred from GPT-4 assigning lower median ESI scores; no explicit unsafe-output, under-triage, or patient-harm adjudication.</t>
  </si>
  <si>
    <t>Gender differences in ESI scores; age correlations with ESI scores; vital-sign correlations. No race/ethnicity, language, socioeconomic or geographic subgroup performance.</t>
  </si>
  <si>
    <t>No live workflow or implementation evaluation. Authors discuss potential supportive use, need for calibration, and resource implications.</t>
  </si>
  <si>
    <t>GPT-4 assigned a lower median ESI score than human evaluators (median 2.0 vs 3.0; p&lt;0.001), suggesting overestimation of severity. GPT-4 had lower agreement with the senior physician (kappa 0.10) than the three nurses (kappa 0.30, 0.20, 0.28). GPT-4 assigned ESI 2 in 58/100 cases, ESI 3 in 31/100 and ESI 4 in 11/100; no ESI 1 or 5 assignments.</t>
  </si>
  <si>
    <t>Authors conclude GPT-4 offers a novel approach to triage but tends to overestimate severity and requires further development, calibration and cautious integration before clinical use.</t>
  </si>
  <si>
    <t>Study conducted November 23, 2023; GPT-4 queried through OpenAI web interface; exact access/query date not separately stated.</t>
  </si>
  <si>
    <t>No generation settings or hyperparameters reported; authors note web interface prevented temperature experimentation.</t>
  </si>
  <si>
    <t>Single query per patient in a new instance; no repeat-run variability assessment.</t>
  </si>
  <si>
    <t>Consecutive adult ED patients from one tertiary hospital over a 24-hour period; de-identified patient data extracted from EHR.</t>
  </si>
  <si>
    <t>The authors reported no specific funding and declared no conflicts of interest.</t>
  </si>
  <si>
    <t>Included with caution: empirical GPT-4 triage/acuity evaluation using real consecutive ED patient data; direct frontline triage relevance, but ED-based and not direct PHC.</t>
  </si>
  <si>
    <t>RESOLVED - supervisor/SME review, 04 Jul 2026: Adjacent confirmed. Senior-physician/protocol handled as comparator rather than outcome-based gold standard; wording inconsistency (senior physician vs ESI-per-protocol) treated as reporting limitation. NR snapshot/settings and single-run design stand as scored. No outstanding queries.</t>
  </si>
  <si>
    <t>S061</t>
  </si>
  <si>
    <t>Human intelligence versus Chat-GPT: who performs better in correctly classifying patients in triage?</t>
  </si>
  <si>
    <t>Zaboli, Arian; Brigo, Francesco; Sibilio, Serena; Mian, Michael; Turcato, Gianni</t>
  </si>
  <si>
    <t>10.1016/j.ajem.2024.02.008</t>
  </si>
  <si>
    <t>Simulation study using 30 anonymized vignettes reconstructed from randomly selected adult ED cases from Merano General Hospital (July-September 2023); Chat-GPT 3.5 assigned Manchester Triage System priority codes and was compared with MTS-trained healthcare professionals and clinical outcome/reference-standard measures.</t>
  </si>
  <si>
    <t>Emergency department, Merano General Hospital, Italy; triage/MTS context; offline vignette simulation.</t>
  </si>
  <si>
    <t>Manchester Triage System priority-code assignment for ED patient risk stratification; secondary prediction of 72-hour mortality, hospitalization, severe/time-dependent condition, and MTS reference-standard categories.</t>
  </si>
  <si>
    <t>Unit = reconstructed clinical vignette derived from randomly selected adult ED cases; excluded &lt;18 years, incomplete ED records, missing triage data and pregnancy.</t>
  </si>
  <si>
    <t>Chat-GPT 3.5</t>
  </si>
  <si>
    <t>Healthcare professionals using MTS: two ED triage nurses with MTS expertise; two ED physicians identified severe/time-dependent conditions and reference-standard levels.</t>
  </si>
  <si>
    <t>Each vignette was submitted to Chat-GPT 3.5 with a request to stratify according to MTS and assign only one of five priority codes. Table 1 provides an example vignette and MTS code options, but the exact prompt wording and full vignette set are not reported.</t>
  </si>
  <si>
    <t>Database of all ED accesses to Merano General Hospital, Italy, July-September 2023; 30 adult cases randomly selected according to ED presentation epidemiology and reconstructed/anonymized as vignettes by emergency medicine experts.</t>
  </si>
  <si>
    <t>Primary comparator/reference for code concordance: MTS code assigned by two expert triage nurses using MTS textbook, with discussion for disagreements. Secondary references: two ED physicians identified severe/time-dependent conditions and MTS reference-standard levels; observed 72-hour mortality and hospitalization extracted from records.</t>
  </si>
  <si>
    <t>Concordance between HP-MTS and Chat-GPT-MTS priority-code assignment, assessed with unweighted Cohen's kappa.</t>
  </si>
  <si>
    <t>AUROC for severe condition, time-dependent condition, 72-hour mortality and hospitalization; sensitivity, specificity, PPV and NPV against MTS reference-standard categories.</t>
  </si>
  <si>
    <t>Assesses clinically relevant triage failure indirectly through severe/time-dependent conditions, 72-hour mortality, hospitalization and sensitivity/specificity. Over-triage is explicitly discussed as potentially harmful to ED resource allocation. No hallucination/unsafe-advice review or live safety assessment.</t>
  </si>
  <si>
    <t>No demographic, language, literacy, socioeconomic, race/ethnicity, geography, or other subgroup/fairness analysis. Table 2 reports sex and age descriptively only.</t>
  </si>
  <si>
    <t>No live workflow, usability, time-efficiency, clinician-behaviour, patient-outcome, deployment, governance or implementation evaluation. Discussion addresses why Chat-GPT is not ready as a substitute for triage nurses.</t>
  </si>
  <si>
    <t>Agreement between HP-MTS and Chat-GPT-MTS was slight (κ=0.278; 95% CI 0.231-0.388). HP-MTS had higher AUROC for all reported outcomes: 72-hour mortality AUROC 0.910 vs 0.669 for Chat-GPT; time-dependent condition 0.953 vs 0.810; severe condition 0.805 vs 0.781; hospitalization 0.823 vs 0.818. Against MTS reference standards, Chat-GPT sensitivity was 55.56% and specificity 57.14%, versus HP-MTS sensitivity 71.43% and specificity 53.85%.</t>
  </si>
  <si>
    <t>Authors conclude that current Chat-GPT reliability is insufficient for it to be a viable substitute for triage nurse expertise in ED patient prioritization, and that further development is required to improve safety and effectiveness for ED risk stratification.</t>
  </si>
  <si>
    <t>Randomly selected real adult ED cases from Merano General Hospital, reconstructed/anonymized into vignettes; not a published vignette bank.</t>
  </si>
  <si>
    <t>Funding not applicable; authors declare no conflict of interest.</t>
  </si>
  <si>
    <t>Included with caution: empirical LLM triage evaluation with clear frontline/urgent-care decision-support relevance and structured outcomes. It is ED-based and vignette/in-silico rather than direct first-contact PHC or live workflow evidence.</t>
  </si>
  <si>
    <t>RESOLVED - supervisor/SME review, 04 Jul 2026: Adjacent confirmed. NR prompt/snapshot/settings, 30-vignette sample and partly judgement-based secondary reference standards stand as scored in TW, reporting and RoB. No outstanding queries.</t>
  </si>
  <si>
    <t>S062</t>
  </si>
  <si>
    <t>Evaluating ChatGPT's Triage and Diagnostic Capabilities in Patients Presenting With Common Causes of Foot and Ankle Pain</t>
  </si>
  <si>
    <t>Mullen, Joseph; Olawin, Abdulganeey; Saggar, Rachit; Austin, Warren; Reeves, Glenn; Idress, Mohammedanwar; Cramer, Andrew; Karimi, Amin; Lewis, Lauren; Mangone, Peter; Hogan, MaCalus</t>
  </si>
  <si>
    <t>Foot &amp; Ankle Orthopaedics</t>
  </si>
  <si>
    <t>10.1177/24730114261425946</t>
  </si>
  <si>
    <t>Exploratory, hypothesis-generating vignette-based study using 12 brief foot/ankle triage complaints and 12 expanded clinical vignettes. ChatGPT-4o generated differential diagnoses, triage destinations, primary diagnoses, and management recommendations, compared with two fellowship-trained orthopaedic foot and ankle surgeons.</t>
  </si>
  <si>
    <t>Orthopaedic foot and ankle / musculoskeletal triage context; simulated central scheduling / referral-destination decision, not live clinical workflow.</t>
  </si>
  <si>
    <t>Differential diagnosis and triage destination for common foot/ankle complaints (Primary Care Physician, Foot and Ankle Specialist/podiatrist/orthopaedic surgeon, or Emergency Department/Urgent Care); primary diagnosis and treatment recommendations from expanded vignettes.</t>
  </si>
  <si>
    <t>Unit = expert-developed vignette/prompt. Twelve brief triage prompts plus 12 expanded clinical vignettes; no patient data used.</t>
  </si>
  <si>
    <t>ChatGPT-4o</t>
  </si>
  <si>
    <t>Two fellowship-trained orthopaedic foot and ankle surgeons independently completed the same triage and vignette prompts; aggregate differential diagnosis and physician scheduling/management decisions used as comparator/reference.</t>
  </si>
  <si>
    <t>Role prompting and chain-of-thought prompting were used. The paper reports prompt snippets (e.g., orthopaedic surgeon persona and step-by-step analysis instruction), memory off, chat history deleted between sessions, and Tables 1-2 show the clinical questions/vignettes. Full system/user prompt text and generation parameters are not fully reported.</t>
  </si>
  <si>
    <t>Twelve triage prompts and 12 clinical vignettes developed from senior author clinical experience and common foot/ankle injuries in the literature; no identifiable patient data.</t>
  </si>
  <si>
    <t>Expert comparator/reference from two fellowship-trained foot and ankle surgeons who were not involved in creating the prompts; aggregate differentials scored by weighted rank order; diagnostic accuracy/suitability graded by two specialists using a 0-2 scale.</t>
  </si>
  <si>
    <t>Diagnostic agreement/accuracy of ChatGPT-4o differential diagnoses and triage-destination agreement with physician recommendations for 12 brief triage prompts.</t>
  </si>
  <si>
    <t>Diagnostic accuracy and clinical suitability of ChatGPT-4o primary diagnoses and management plans for 12 expanded vignettes; percentage alignment with physician differentials; descriptive accuracy/suitability scoring; interrater reliability method stated.</t>
  </si>
  <si>
    <t>Safety is addressed indirectly through triage-destination accuracy and discussion of red-flag/urgent-care recognition and mis-triage risk. No formal unsafe-output, missed-harm, hallucination, adverse-event, or live patient-safety assessment.</t>
  </si>
  <si>
    <t>No demographic, language, literacy, socioeconomic, race/ethnicity, age/sex subgroup or fairness analysis. Rural/underserved access implications are discussed conceptually only.</t>
  </si>
  <si>
    <t>No real workflow, live scheduling, usability, time-to-care, clinician behaviour, patient outcome, governance, regulatory, or deployment evaluation. Authors discuss possible adjunctive central scheduling / care-pathway use and need for human oversight and validation.</t>
  </si>
  <si>
    <t>ChatGPT-4o generated clinically appropriate differentials for all 12 triage conditions. Top diagnosis matched surgeons in 9/12 cases (75%) and appeared first or second in 10/12 (83.3%); 26/36 differential diagnoses were identical (72.2%). Triage recommendations matched physician decisions in 6/12 in the abstract (50%) and 7/12 in the Results text/Table 1 (58%), an internal inconsistency to flag. With expanded vignettes, diagnostic accuracy was 75% and management plans were appropriate in 11/12 cases (91.7%).</t>
  </si>
  <si>
    <t>Authors conclude that ChatGPT-4o can generate clinically plausible differentials and treatment recommendations for common foot/ankle complaints, but triage decision-making is variable and should only be considered as an adjunct with human oversight and further validation.</t>
  </si>
  <si>
    <t>April 2025</t>
  </si>
  <si>
    <t>No (memory off and chat deletion reported; temperature/top-p/other generation parameters NR)</t>
  </si>
  <si>
    <t>Expert-developed synthetic prompts/vignettes based on senior author clinical experience and common foot/ankle injuries in the literature; not real patient cases.</t>
  </si>
  <si>
    <t>No financial support; authors declared no potential conflicts of interest.</t>
  </si>
  <si>
    <t>Included with caution: empirical LLM evaluation with diagnosis, triage/referral-destination and management outputs relevant to first-contact musculoskeletal/orthopaedic routing. Retained as Adjacent because it is specialist-scope, synthetic, and not direct PHC workflow evidence.</t>
  </si>
  <si>
    <t>RESOLVED - supervisor/SME review, 04 Jul 2026: Result discrepancy resolved - Results text/Table 1 figure (7/12, 58%) treated as authoritative; abstract/discussion 6/12 (50%) recorded as an internal reporting inconsistency (both captured in Model results). Adjacent confirmed (specialist-scope synthetic routing). No outstanding queries.</t>
  </si>
  <si>
    <t>S063</t>
  </si>
  <si>
    <t>Evaluating the use of large language models to provide clinical recommendations in the Emergency Department</t>
  </si>
  <si>
    <t>Williams, Christopher Y. K.; Miao, Brenda Y.; Kornblith, Aaron E.; Butte, Atul J.</t>
  </si>
  <si>
    <t>Nature Communications</t>
  </si>
  <si>
    <t>10.1038/s41467-024-52415-1</t>
  </si>
  <si>
    <t>Highly powered retrospective zero-shot evaluation using de-identified real-world adult Emergency Department physician notes from UCSF (2012-2023). GPT-3.5-turbo and GPT-4-turbo generated binary clinical recommendations for admission, radiological investigation, and antibiotic prescription across four prompt strategies; performance was compared with EHR-derived outcomes and a resident physician.</t>
  </si>
  <si>
    <t>Emergency Department, University of California San Francisco; offline retrospective evaluation of initial ED physician-note text, not live workflow.</t>
  </si>
  <si>
    <t>Binary clinical recommendations: whether the patient should be admitted to hospital, whether radiological investigation(s) should be requested, and whether antibiotics should be prescribed during the ED visit.</t>
  </si>
  <si>
    <t>10,000 balanced per task; 1,000 unbalanced real-world-distribution sample; n=200 physician-labelled balanced subsample per task</t>
  </si>
  <si>
    <t>10,000 balanced ED visits per task for LLM evaluation; n=1,000 unbalanced sample for real-world-distribution comparison; n=200 balanced subsample per task for physician comparison</t>
  </si>
  <si>
    <t>Unit = adult ED visit / ED physician note. Total adult ED visits initially identified = 251,401 in abstract; Fig. 1/main methods report final full dataset n=254,889 after filtering from larger ED-note corpus; balanced datasets n=10,000 for each of three outcomes.</t>
  </si>
  <si>
    <t>GPT</t>
  </si>
  <si>
    <t>GPT-3.5-turbo-0301; GPT-4-turbo-128k-1106</t>
  </si>
  <si>
    <t>Resident physician with 2 years postgraduate general medicine training labelled subsamples/samples from the same note sections; attending emergency physician independently classified 10% of the unbalanced subsample. Ground-truth labels were extracted from the EHR.</t>
  </si>
  <si>
    <t>Presenting History and Physical Examination sections extracted from first ED physician notes were passed to the API. Four zero-shot prompt strategies were tested (A-D), including an initial binary recommendation prompt, an 'only if absolutely required' modification, verbosity allowed, and zero-shot chain-of-thought ('Let's think step by step'). Exact prompt table is in Supplementary Information, not inspected here.</t>
  </si>
  <si>
    <t>De-identified UCSF Information Commons adult ED visits from 2012-2023 with ED physician notes; regular expressions extracted presenting history and physical examination sections.</t>
  </si>
  <si>
    <t>EHR-derived actual outcomes for admission, radiology request and antibiotic prescription were used as ground truth. Physician comparison used a resident physician and 10% attending review, but authors note EHR outcomes may not equal best-practice care.</t>
  </si>
  <si>
    <t>Accuracy, sensitivity and specificity of GPT-3.5-turbo and GPT-4-turbo clinical recommendations for admission, radiological investigation and antibiotic prescription compared with EHR-derived outcomes; physician comparison on balanced and unbalanced samples.</t>
  </si>
  <si>
    <t>Prompt-strategy effects; balanced vs unbalanced dataset performance; false positive/false negative patterns; comparison with resident physician; sensitivity analysis for label order.</t>
  </si>
  <si>
    <t>Safety addressed through false-positive/false-negative patterns, over-cautious recommendations, sensitivity/specificity, and discussion of harms from excessive investigation/treatment and risk of unintended consequences at scale. No direct unsafe-advice or hallucination adjudication.</t>
  </si>
  <si>
    <t>No subgroup/fairness analysis. Discussion notes that clinical recommendations may depend on patient preference, resource availability, social determinants of health, and home resources, but these are not empirically evaluated.</t>
  </si>
  <si>
    <t>No live deployment or workflow integration. The study uses retrospective real clinical text and secure API evaluation, but does not assess clinician use, workflow fit, patient outcomes from AI use, usability, governance, or prospective monitoring.</t>
  </si>
  <si>
    <t>On the real-world-distribution n=1000 sample, physician accuracy was 0.83 for admission, 0.79 for radiology, and 0.78 for antibiotics. GPT-4-turbo accuracy was lower for admission (0.43-0.58) and radiology (0.74) but higher for antibiotics (0.82-0.83). GPT-3.5-turbo accuracy was lower across tasks: admission 0.29-0.53, radiology 0.67-0.71, antibiotics 0.35-0.43. Authors report GPT-4-turbo and GPT-3.5-turbo were on average 8% and 24% less accurate than the physician, respectively, and tended to be overly cautious/high false-positive.</t>
  </si>
  <si>
    <t>Authors conclude that although early clinical LLM evaluations are promising, performance for ED clinical recommendations must improve substantially before deployment as decision-support systems for complex clinical tasks.</t>
  </si>
  <si>
    <t>NR (models specified; study received Oct 2023 and accepted Sep 2024)</t>
  </si>
  <si>
    <t>Yes (Azure API; GPT-3.5-turbo-0301 and GPT-4-turbo-128k-1106; temperature=0; all other settings default)</t>
  </si>
  <si>
    <t>Single-run per prompt/case; no repeat-run variability testing, but four prompt strategies, bootstrapped CIs, and label-order sensitivity analysis were reported.</t>
  </si>
  <si>
    <t>Real-world de-identified ED physician notes from UCSF Information Commons; not public/open notes.</t>
  </si>
  <si>
    <t>Funding/support from NIH award for one author and UCSF Information Commons/AI infrastructure acknowledged. Multiple author competing interests declared, including SandboxAQ employment and health-technology/company relationships for some authors.</t>
  </si>
  <si>
    <t>Included with caution: empirical LLM evaluation using authentic ED clinical notes for admission, imaging and antibiotic recommendation tasks with clear frontline decision-support relevance. Retained as Adjacent because it is ED-based, retrospective, and not direct PHC workflow evidence.</t>
  </si>
  <si>
    <t>RESOLVED - supervisor/SME review, 04 Jul 2026: Adjacent confirmed. Repository/supplement reported but not inspected - not credited; EHR-derived reference-standard caveat reflected in TW3/RoB; absent fairness analysis reflected in EQ/R6. No outstanding queries.</t>
  </si>
  <si>
    <t>S064</t>
  </si>
  <si>
    <t>ChatGPT With GPT-4 Outperforms Emergency Department Physicians in Diagnostic Accuracy: Retrospective Analysis</t>
  </si>
  <si>
    <t>Hoppe, John Michael; Auer, Matthias K.; Strüven, Anna; Massberg, Steffen; Stremmel, Christopher</t>
  </si>
  <si>
    <t>10.2196/56110</t>
  </si>
  <si>
    <t>Retrospective diagnostic-accuracy analysis of 100 randomly selected adult internal-medicine ED admissions; ED resident physician, GPT-3.5 and GPT-4 diagnoses compared with final hospital discharge diagnosis.</t>
  </si>
  <si>
    <t>Emergency department / internal medicine ED, LMU University Hospital Munich</t>
  </si>
  <si>
    <t>Most likely diagnosis for internal-medicine emergency admissions based on ED-letter information</t>
  </si>
  <si>
    <t>Adult unplanned inpatient internal-medicine ED admissions from January 2023; outpatients and non-internal-medicine conditions excluded</t>
  </si>
  <si>
    <t>GPT-3.5; GPT-4 (exact snapshots NR)</t>
  </si>
  <si>
    <t>Primary treating ED resident physicians</t>
  </si>
  <si>
    <t>Case history, medical history, current medication, laboratory results and other diagnostic findings from ED letter; uniform query: 'What is the most likely diagnosis?' Multimedia Appendix 1 with examples referenced but not inspected.</t>
  </si>
  <si>
    <t>Retrospective ED letters from 100 adult internal-medicine ED admissions at LMU Munich, January 2023</t>
  </si>
  <si>
    <t>Final hospital discharge diagnosis after inpatient stay, established by senior physicians specialised in relevant medical fields; accuracy graded blinded by senior emergency-medicine-trained physicians on 0-2 scale.</t>
  </si>
  <si>
    <t>Diagnostic accuracy score (0 incorrect, 1 partially correct, 2 correct) for GPT-3.5, GPT-4 and ED resident physicians against discharge diagnosis.</t>
  </si>
  <si>
    <t>Disease-subgroup diagnostic accuracy: cardiovascular, endocrine/gastrointestinal, infectious, other diseases.</t>
  </si>
  <si>
    <t>No dedicated safety outcomes; diagnostic errors implicitly relevant. Privacy/data-security concerns discussed in the Discussion.</t>
  </si>
  <si>
    <t>Disease subgroups reported; no demographic, language, SES, racial/ethnic, or access-equity subgroup analysis.</t>
  </si>
  <si>
    <t>No workflow or prospective implementation outcome; authors frame ChatGPT as possible supportive diagnostic tool requiring larger future studies and secure data management.</t>
  </si>
  <si>
    <t>Overall mean accuracy score: GPT-4 1.76/2, GPT-3.5 1.51/2, resident physicians 1.59/2. GPT-4 significantly outperformed GPT-3.5 (P&lt;.001) and ED resident physicians (P=.01). Correct or partially correct diagnosis: ED physician 93%, GPT-3.5 90%, GPT-4 97%.</t>
  </si>
  <si>
    <t>GPT-4 outperformed resident physicians and GPT-3.5 against discharge diagnosis in this retrospective cohort, suggesting potential as supportive diagnostic tool; authors note limited sample size and retrospective design.</t>
  </si>
  <si>
    <t>Single-shot implied / repeat-run variability NR</t>
  </si>
  <si>
    <t>Real ED admissions; randomly selected adult internal-medicine inpatient admissions from January 2023</t>
  </si>
  <si>
    <t>Funding NR; conflicts: none declared.</t>
  </si>
  <si>
    <t>Empirical LLM diagnostic-accuracy evaluation with authentic ED data and frontline diagnostic decision relevance; included with caution because ED/inpatient-admission cohort is adjacent rather than direct PHC.</t>
  </si>
  <si>
    <t>RESOLVED - supervisor/SME review, 04 Jul 2026: Adjacent confirmed. NR snapshots/settings and unavailable appendices stand as scored; discharge-diagnosis reference caveat reflected in RoB reference-standard domain; no equity analysis reflected in EQ/R6. No outstanding queries.</t>
  </si>
  <si>
    <t>S065</t>
  </si>
  <si>
    <t>Comparative analysis of ChatGPT, Gemini and emergency medicine specialist in ESI triage assessment</t>
  </si>
  <si>
    <t>Meral, Gürbüz; Ateş, Serdal; Günay, Serkan; Öztürk, Ahmet; Kuşdoğan, Mikail</t>
  </si>
  <si>
    <t>10.1016/j.ajem.2024.05.001</t>
  </si>
  <si>
    <t>Comparative ESI triage benchmark using 100 adult/trauma sample and training cases from the Emergency Severity Index Version 4 Implementation Handbook. GPT-4 and Gemini were each queried 10 times and compared with 10 emergency medicine specialists against the handbook reference answers.</t>
  </si>
  <si>
    <t>Emergency department triage / ESI triage; simulated handbook-case assessment, not live ED workflow.</t>
  </si>
  <si>
    <t>Emergency Severity Index (ESI) triage classification into ESI 1-5; outputs categorized as correct triage, over-triage, or under-triage; subgrouped as ESI 1-2, ESI 3, and ESI 4-5.</t>
  </si>
  <si>
    <t>Unit = ESI handbook case example. 100 adult/trauma cases from ESI Implementation Handbook; 10 emergency medicine specialists; GPT-4 and Gemini each tested 10 times.</t>
  </si>
  <si>
    <t>GPT-4; Gemini (exact Gemini version/model snapshot NR)</t>
  </si>
  <si>
    <t>Ten emergency medicine specialists in Turkey; handbook reference answers used as gold/reference standard. Authors note participating specialists did not frequently use ESI in daily practice.</t>
  </si>
  <si>
    <t>Each case was asked in multiple-choice format: 'Which of the following is most appropriate for this patient according to the ESI triage system?' with options A-ESI 1 through E-ESI 5. Questions were asked one at a time over different days; Appendix 1 with all cases/responses referenced but not inspected.</t>
  </si>
  <si>
    <t>No - prompt framing/sensitivity not varied; repeat-run variability was captured instead (each model queried 10 times per case), which is the basis for TW6.</t>
  </si>
  <si>
    <t>Sample and training cases from the Emergency Severity Index (ESI) Version 4 Implementation Handbook; no patient data used.</t>
  </si>
  <si>
    <t>Correct reference answers from the ESI Implementation Handbook. Responses were classified as correct, over-triage, or under-triage relative to the handbook answer.</t>
  </si>
  <si>
    <t>Overall correct-triage rate for GPT-4, Gemini, and emergency medicine specialists.</t>
  </si>
  <si>
    <t>Over-triage and under-triage rates; correct triage rates by ESI 1-2, ESI 3, and ESI 4-5 categories; statistical comparisons between groups.</t>
  </si>
  <si>
    <t>Safety addressed through under-triage and over-triage rates and discussion of delayed intervention, resource misallocation, and workload/resource harms. No live patient-safety or adverse-event evaluation.</t>
  </si>
  <si>
    <t>No demographic, language, literacy, socioeconomic, race/ethnicity, age/sex, geography, or access-equity subgroup analysis.</t>
  </si>
  <si>
    <t>No live workflow, prospective/silent deployment, usability, clinician-behaviour, patient-outcome, governance, or implementation evaluation. Authors discuss possible ED triage assistance but call for more extensive studies.</t>
  </si>
  <si>
    <t>GPT-4 had the highest overall correct triage rate: 70.60% (±3.74), compared with Gemini 59.70% (±2.49) and emergency medicine specialists 57.30% (±8.71). Gemini had the highest over-triage rate (35.20% ±2.93); emergency medicine specialists had the highest under-triage rate (32.90% ±11.83). For ESI 1-2 cases, Gemini and GPT-4 correct rates were 87.77% and 85.11%, respectively, versus 49.33% for emergency medicine specialists.</t>
  </si>
  <si>
    <t>Authors conclude that GPT-4 and Gemini accurately triaged critical/urgent ESI 1-2 patients at high rates, and GPT-4 was most successful overall; they suggest these tools could assist ESI triage in EDs but require more extensive studies.</t>
  </si>
  <si>
    <t>5-20 February 2024 for GPT-4 and Gemini querying; study conducted 1-29 February 2024.</t>
  </si>
  <si>
    <t>Repeat runs: GPT-4 and Gemini each queried 10 times; emergency medicine specialists each completed cases once.</t>
  </si>
  <si>
    <t>ESI handbook sample/training cases, not newly generated patient cases.</t>
  </si>
  <si>
    <t>No specific grant; declaration of competing interest: none.</t>
  </si>
  <si>
    <t>Empirical LLM evaluation of triage/severity classification with clear frontline ED triage relevance. Included with caution because it is a handbook-case benchmark/MCQ simulation, not direct PHC or real clinical workflow evidence.</t>
  </si>
  <si>
    <t>RESOLVED - supervisor/SME review, 04 Jul 2026: All 27 Jun corrections endorsed (TW6 wording; LIC/LMIC Partial, Türkiye UMIC, A4); FINAL locked. Contamination High (ESI handbook cases plausibly in training data) stands. Adjacent confirmed. No outstanding queries.</t>
  </si>
  <si>
    <t>S066</t>
  </si>
  <si>
    <t>AI in the ED: Assessing the efficacy of GPT models vs. physicians in medical score calculation</t>
  </si>
  <si>
    <t>Haim, Gal Ben; Braun, Adi; Eden, Haggai; Burshtein, Livnat; Barash, Yiftach; Irony, Avinoah; Klang, Eyal</t>
  </si>
  <si>
    <t>10.1016/j.ajem.2024.02.016</t>
  </si>
  <si>
    <t>Retrospective observational comparison of GPT-3.5, GPT-4, and two senior ED physicians calculating five common emergency medicine clinical scores from de-identified ED records.</t>
  </si>
  <si>
    <t>Emergency department, Sheba Medical Center, Israel; tertiary referral/university-affiliated hospital.</t>
  </si>
  <si>
    <t>Calculation of five ED clinical decision/risk scores: NIHSS, Canadian Syncope Risk Score, Alvarado Score, Canadian CT Head Rule, and HEART Score; associated binary outcomes included hospitalisation/discharge, TPA/no TPA, appendicitis/no appendicitis, CT required yes/no.</t>
  </si>
  <si>
    <t>Consecutive ED patients over one week, 23-29 July 2023; 30 unique cases per score, total 150 patients. Unit = patient record/clinical score case.</t>
  </si>
  <si>
    <t>GPT-3.5; GPT-4 (exact model snapshots NR)</t>
  </si>
  <si>
    <t>Two senior ED physicians</t>
  </si>
  <si>
    <t>Anonymised electronic medical record clinical cases entered through the OpenAI web interface. Prompt shown in main PDF: senior ED physician conducting medical survey comparing GPT with ED physicians; asked model to read EMR, translate to English, and calculate the score; each prompt/answer used a new instance.</t>
  </si>
  <si>
    <t>Retrospective de-identified ED electronic medical records from Sheba Medical Center for consecutive patients during one week in July 2023.</t>
  </si>
  <si>
    <t>Agreement between scorers using score severity categories; outcome prediction compared with binary clinical outcomes defined per score (e.g., HEART hospitalise/discharge, NIHSS TPA/no TPA, Canadian CT Head Rule CT required yes/no).</t>
  </si>
  <si>
    <t>Inter-rater agreement between GPT-3.5, GPT-4 and physicians using Cohen's kappa across severity categories.</t>
  </si>
  <si>
    <t>Outcome predictive performance using ROC-AUC for each scorer/score; mean score distributions; error analysis.</t>
  </si>
  <si>
    <t>Safety indirectly addressed through score accuracy/outcome prediction and discussion of cautious AI scoring, over-triage risk, unnecessary admissions/procedures/tests, and limitations of AI clinical intuition. No live adverse-event or unsafe-output adjudication.</t>
  </si>
  <si>
    <t>No subgroup, demographic, language, socioeconomic, race/ethnicity, or access-equity analysis reported; diverse patient populations explicitly absent/limited.</t>
  </si>
  <si>
    <t>No live workflow, silent prospective, usability, clinician-behaviour, patient-outcome, or implementation evaluation. Authors state GPT models may be supplementary tools but are not ready to replace human expertise.</t>
  </si>
  <si>
    <t>Highest agreement was between the two physicians (κ=0.681). GPT-4 showed moderate/substantial agreement with physicians (κ=0.473 and 0.576), while GPT-3.5 had lower agreement with physicians (κ=0.289 and 0.302). Human physicians had higher ROC-AUC on 3 of 5 scores, with no statistically significant differences.</t>
  </si>
  <si>
    <t>Authors conclude that GPT-3.5/GPT-4 showed some concordance with physicians but fell short of complex clinical judgement; current AI may serve as supplementary tools and is not ready to replace ED expertise.</t>
  </si>
  <si>
    <t>Single-shot/new instance per case; repeat-run variability NR</t>
  </si>
  <si>
    <t>Real consecutive ED patient records from Sheba Medical Center, 23-29 July 2023.</t>
  </si>
  <si>
    <t>Funding NR; declaration of competing interest: none.</t>
  </si>
  <si>
    <t>Empirical LLM evaluation using authentic ED records for clinical score/risk stratification tasks with frontline decision-support relevance. Included with caution because it is ED-based, retrospective, and focused on score calculation rather than direct PHC workflow.</t>
  </si>
  <si>
    <t>RESOLVED - supervisor/SME review, 04 Jul 2026: Adjacent confirmed. NR snapshots/settings, single-centre one-week sample and subjective outcome definitions stand as scored in TW, reporting and RoB. No outstanding queries.</t>
  </si>
  <si>
    <t>S067</t>
  </si>
  <si>
    <t>Assessing the precision of artificial intelligence in ED triage decisions: Insights from a study with ChatGPT</t>
  </si>
  <si>
    <t>Paslı, Sinan; Şahin, Abdul Samet; Beşer, Muhammet Fatih; Topçuoğlu, Hazal; Yadigaroğlu, Metin; İmamoğlu, Melih</t>
  </si>
  <si>
    <t>10.1016/j.ajem.2024.01.037</t>
  </si>
  <si>
    <t>Single-centre prospective observational study comparing locally trained GPT-4, routine ED triage team, and blinded emergency medicine specialist gold-standard decisions for directing real ED patients to care areas.</t>
  </si>
  <si>
    <t>Emergency department of a tertiary health centre in Turkey; local ESI-based triage modified by ED architectural/service areas.</t>
  </si>
  <si>
    <t>ED triage routing to green, yellow, red, trauma, resuscitation, ENT, ophthalmology, psychiatry, and obstetrics/gynaecology areas using local ESI-based rules.</t>
  </si>
  <si>
    <t>791 ED attendances over three non-consecutive days/72 h; 24 declined participation and 9 excluded for incomplete data; analysed n=758 real patients. Unit = patient/triage encounter.</t>
  </si>
  <si>
    <t>ChatGPT, GPT-4 based LLM, 25 September version</t>
  </si>
  <si>
    <t>Routine ED triage team; blinded emergency medicine specialist gold-standard decision</t>
  </si>
  <si>
    <t>Patient age, sex, systolic/diastolic blood pressure, pulse, respiratory rate, temperature, oxygen saturation, general condition, medical history, and presenting symptoms were entered into GPT-4 by an emergency medicine physician. GPT-4 was first trained on ED architecture and local ESI-based triage rules; rules were reminded after approximately every 50 patient entries because of chat-history limitations.</t>
  </si>
  <si>
    <t>Prospectively collected real ED triage data from patients presenting over 72 hours; data recorded by paramedic triage team and entered into ChatGPT concurrently.</t>
  </si>
  <si>
    <t>Blinded emergency medicine specialist decision based on the same collected triage data, treated as gold standard; routine triage-team decisions also compared.</t>
  </si>
  <si>
    <t>Agreement of GPT-4 and triage team decisions with gold-standard area assignment using Cohen's kappa.</t>
  </si>
  <si>
    <t>Sensitivity, specificity, PPV, NPV, and multiclass ROC/AUC for each ED area; demographic and presenting complaint distributions.</t>
  </si>
  <si>
    <t>Safety addressed indirectly through triage routing accuracy, sensitivity/specificity for red/yellow zones and other areas, and discussion that GPT-4 is complementary rather than a replacement. No adverse-event follow-up or explicit harmful-output adjudication.</t>
  </si>
  <si>
    <t>Age and sex described, but no subgroup/differential performance, language, socioeconomic, race/ethnicity, disability, or access-equity analysis reported.</t>
  </si>
  <si>
    <t>Prospective silent evaluation in an actual ED triage process using local rules, but no autonomous deployment, usability study, clinician behaviour/change, patient outcome, or implementation-effectiveness evaluation.</t>
  </si>
  <si>
    <t>Among 758 analysed patients, agreement with the specialist gold standard was almost perfect for both the triage team (κ=0.893) and GPT-4 (κ=0.899), p&lt;0.001. GPT-4 sensitivity/specificity were high across areas, including red zone sensitivity 92.42% and specificity 97.39%; yellow zone sensitivity was lower at 77.77%.</t>
  </si>
  <si>
    <t>Authors conclude that GPT-4 can be a useful complementary triage support tool in EDs, especially where triage teams have limited resources or expertise, but it is not a replacement and requires further validation in different settings.</t>
  </si>
  <si>
    <t>ChatGPT 25 September version; study conducted over 72 h after ethical approval, with patient data collected on three non-consecutive days; exact GPT testing dates NR.</t>
  </si>
  <si>
    <t>Single prospective run per patient; no formal repeat-run variability analysis. Local-rule reminder was repeated after approximately every 50 patient entries because GPT-4 forgot rules after a certain number of words.</t>
  </si>
  <si>
    <t>Real patients presenting to one tertiary ED over three non-consecutive days.</t>
  </si>
  <si>
    <t>No grant/funding; authors declare no competing financial, professional, or personal interests.</t>
  </si>
  <si>
    <t>Empirical prospective real-patient GPT-4 triage evaluation with frontline ED triage/routing relevance. Included with caution because it is ED-based and locally rule-trained rather than direct PHC, and decisions were not deployed autonomously.</t>
  </si>
  <si>
    <t>RESOLVED - supervisor/SME review, 04 Jul 2026: Adjacent confirmed (locally rule-trained, physician-mediated ED triage). Single-specialist gold standard and non-integrated data entry reflected in TW/RoB; no equity analysis reflected in EQ/R6. No outstanding queries.</t>
  </si>
  <si>
    <t>S068</t>
  </si>
  <si>
    <t>Mind + Machine: ChatGPT as a Basic Clinical Decisions Support Tool</t>
  </si>
  <si>
    <t>Ayoub, Marc; Ballout, Ahmad A.; Zayek, Rosana A.; Ayoub, Noel F.</t>
  </si>
  <si>
    <t>Cureus</t>
  </si>
  <si>
    <t>10.7759/cureus.43690</t>
  </si>
  <si>
    <t>Cross-sectional evaluation of ChatGPT-4 responses to nine author-developed common clinical scenarios; five physicians independently rated triage ranking, differential diagnosis, diagnostic plan, treatment plan, usefulness, and overall quality.</t>
  </si>
  <si>
    <t>Simulated clinical scenarios across airway/breathing, headache/neurology, and chest pain presentations; no real clinical setting or live workflow.</t>
  </si>
  <si>
    <t>Urgency ranking across simultaneous clinical scenarios, differential diagnosis generation, initial diagnostic planning, initial treatment planning, and overall clinical usefulness.</t>
  </si>
  <si>
    <t>Nine synthetic clinical prompts: three overarching presentations (airway/breathing, headache, chest pain) with three scenario variants each. Unit = clinical scenario/prompt.</t>
  </si>
  <si>
    <t>ChatGPT-4 (exact snapshot NR)</t>
  </si>
  <si>
    <t>Five practising/board-certified physicians as expert raters; no human diagnostic-performance comparator.</t>
  </si>
  <si>
    <t>One global prompt asked ChatGPT to act as a healthcare provider, triage/rank the most urgent patients, provide differential diagnoses, and initial diagnostic and treatment plans. The article appendix lists the three scenario sets and brief patient presentations. Exact model outputs are not provided.</t>
  </si>
  <si>
    <t>Author-developed common clinical scenarios representing cardiology/chest pain, pulmonology/airway-breathing, and neurology/headache presentations.</t>
  </si>
  <si>
    <t>Independent physician Likert ratings on six domains using a 1-5 scale; no external gold-standard diagnosis, guideline comparator, or patient outcome reference standard.</t>
  </si>
  <si>
    <t>Mean physician Likert scores for appropriateness of urgency ranking, differential diagnosis accuracy/completeness, initial diagnostic plan, initial treatment plan, overall usefulness, and overall evaluation.</t>
  </si>
  <si>
    <t>Variance among physician scores; scenario-level mean scores.</t>
  </si>
  <si>
    <t>Safety addressed only indirectly through physician ratings of urgency ranking and initial treatment plan and general discussion that accuracy/safety require further research. No explicit unsafe-output, under-triage, over-triage, hallucination, or adverse-event analysis.</t>
  </si>
  <si>
    <t>No equity variables, subgroup analyses, demographic comparisons, language/literacy assessment, or access-equity outcomes reported; all prompts/responses were in English.</t>
  </si>
  <si>
    <t>No workflow, implementation, usability, prospective, or real-patient evaluation. Authors describe potential augmentation only and call for more research.</t>
  </si>
  <si>
    <t>Overall mean scores were high: urgency ranking 4.2 (SD 0.7), differential diagnosis accuracy 4.4 (0.5), differential completeness 4.1 (0.5), initial treatment plan 4.4 (0.6), overall usefulness 4.4 (0.6), and overall evaluation 4.2 (0.5). Lowest domain was completeness of differential diagnosis.</t>
  </si>
  <si>
    <t>Authors conclude ChatGPT may augment clinical decision-making but cannot replace clinicians; more extensive research is needed to ensure accuracy, appropriate recommendations, and safety across clinical scenarios and urgency levels.</t>
  </si>
  <si>
    <t>Single response per prompt implied; repeat-run variability NR</t>
  </si>
  <si>
    <t>Author-developed synthetic scenarios; wording agreed through author discussion and designed to represent common presentations with overlapping symptoms and varying severity.</t>
  </si>
  <si>
    <t>No financial support declared; no financial or other conflicts declared.</t>
  </si>
  <si>
    <t>Empirical LLM evaluation of triage, differential diagnosis, diagnostic planning and treatment planning for common first-contact-like clinical scenarios. Included with caution because it is a very small synthetic vignette/response-quality study with subjective expert ratings and no real patients or workflow.</t>
  </si>
  <si>
    <t>Exact ChatGPT-4 snapshot/access date/settings NR; full ChatGPT responses not available in main PDF; no gold-standard diagnosis/outcome comparator; only nine author-developed scenarios; no repeat runs; no equity analysis; PHC relevance direct by task but low clinical realism. || Part D verified 27 Jun 2026: relevance (Direct; ED-leaning clinician-facing CDSS framing and synthetic brevity are realism caveats, not a relevance change), maturity (1, 9 author-developed synthetic scenarios), framework (TRIPOD-LLM; response-quality benchmark with physician Likert ratings, no external reference standard, so not STARD-AI), income (No, US HIC) and the five domain bands confirmed against source (OCR of scanned PDF): CR Partial, TW Partial, SF Partial, EQ Limited, IM Limited. Two indicator corrections (no band change): domain TW1 'Reported' to 'Partial' (out-of-vocabulary value; ChatGPT-4 named but snapshot/version-date/access-date all NR); domain EQ2 'NA' to 'No' (English-only, no language/accessibility equity analysis; harmonised with near-twins S057/S058). IM FINAL Limited confirmed as a documented downward override (suggested Partial); retained as the conservative interpretive call (benchmark-only, no real-patient or workflow evidence). A9 checked: appendix gives the scenario prompts and global task prompt (main-text), but exact ChatGPT responses, model snapshot/access date and generation settings are absent; no code/data repository; TW2/TW5 stay Partial; A9 holds TW down only and TW is already Partial, no change.</t>
  </si>
  <si>
    <t>S069</t>
  </si>
  <si>
    <t>Can ChatGPT and Gemini justify brain CT referrals? A comparative study with human experts and a custom prediction model</t>
  </si>
  <si>
    <t>Potočnik, Jaka; Thomas, Edel; Kearney, Dearbhla; Killeen, Ronan P.; Heffernan, Eric J.; Foley, Shane J.</t>
  </si>
  <si>
    <t>Ireland</t>
  </si>
  <si>
    <t>European Radiology Experimental</t>
  </si>
  <si>
    <t>10.1186/s41747-025-00569-y</t>
  </si>
  <si>
    <t>Retrospective comparative evaluation of ChatGPT-4, Gemini, and a custom prediction model for classifying the justification of adult brain CT referrals against ESR iGuide-based human expert audit.</t>
  </si>
  <si>
    <t>Radiology referral/imaging justification workflow; adult brain CT referrals from three Irish CT centres.</t>
  </si>
  <si>
    <t>Referral / escalation + Investigation / test ordering</t>
  </si>
  <si>
    <t>Justification of adult brain CT referrals, interpretation of free-text indications, and suggestion of alternative imaging modality/anatomical region.</t>
  </si>
  <si>
    <t>Anonymised adult brain CT referral free-text indications from a balanced test set; unit = referral.</t>
  </si>
  <si>
    <t>ChatGPT; Gemini; custom prediction model</t>
  </si>
  <si>
    <t>ChatGPT-4 via paid subscription; Gemini freely available (exact Gemini version NR); bag-of-words gradient-boosting classifier custom prediction model.</t>
  </si>
  <si>
    <t>Human expert reference standard: two radiographers and two radiologists using ESR iGuide; custom prediction model also compared with chatbots.</t>
  </si>
  <si>
    <t>Each free-text referral was prompted individually with: 'Identify the two most appropriate diagnostic imaging examinations based on the following unstructured indication specified in a diagnostic imaging referral: Free text'. A second prompt asked: 'What is the most likely pathology that this patient is suffering from?' Single chat session per referral.</t>
  </si>
  <si>
    <t>Anonymised manually annotated adult brain CT referral test set from a previous study; original larger dataset included approximately 3,000 adult brain CT referrals from three Irish CT centres.</t>
  </si>
  <si>
    <t>Reference standard established by two radiographers, with disagreement reviewed by two radiologists; final justification by majority vote or consensus, matched to ESR iGuide.</t>
  </si>
  <si>
    <t>Cohen's kappa agreement between chatbots/prediction model and human expert reference standard for justified, potentially justified, and unjustified brain CT referrals.</t>
  </si>
  <si>
    <t>Effect of referral completeness on agreement; pathology/indication interpretation agreement; alternative imaging modality/anatomical-region agreement; approximate LLM processing time.</t>
  </si>
  <si>
    <t>Safety addressed through inappropriate imaging/referral justification analysis: both chatbots incorrectly justified nearly half of CT brain referrals, especially ambiguous referrals. Hallucinated/non-existent iGuide indications were observed when prompted to map directly to iGuide. No patient-outcome or harm follow-up.</t>
  </si>
  <si>
    <t>No demographic, language, socioeconomic, race/ethnicity, disability, or access-equity subgroup analysis. Referral completeness was analysed, but not as an equity variable.</t>
  </si>
  <si>
    <t>Retrospective referral-audit evaluation only. No live CDS integration, referrer/radiologist usability evaluation, workflow impact, patient outcome, or implementation-effectiveness assessment.</t>
  </si>
  <si>
    <t>ChatGPT-4 and Gemini showed limited agreement with human experts for justification (κ=0.330 and κ=0.353), while the custom prediction model achieved κ=0.853. ChatGPT-4 and Gemini misclassified 67/143 (46.9%) and 64/143 (44.8%) referrals. Agreement improved for complete referrals (40/52, 76.7% for ChatGPT-4; 39/52, 75.0% for Gemini) but was low for ambiguous referrals (36/91, 39.6%; 40/91, 44.0%). Interpretation agreement for complete referrals was 49/52 (94.2%) for both LLMs. Alternative imaging modality/anatomical region was correctly identified in 83/96 (86.5%) and 81/96 (84.4%) cases.</t>
  </si>
  <si>
    <t>Authors conclude that ChatGPT and Gemini have potential for justifying free-text brain CT referrals but their performance is limited, especially for ambiguous referrals, and further improvements are required before handling real-world referrals of varying quality.</t>
  </si>
  <si>
    <t>Outputs collected 20-21 March 2024; ChatGPT-4 and Gemini accessed 20 March 2024 in references.</t>
  </si>
  <si>
    <t>Single response per referral; no repeat-run or temporal variability testing reported.</t>
  </si>
  <si>
    <t>Real-world anonymised adult brain CT referral indications from three Irish CT centres; balanced test set from previous prediction-model study.</t>
  </si>
  <si>
    <t>Low to moderate</t>
  </si>
  <si>
    <t>No funding. SJF is a member of the Scientific Editorial Board for European Radiology Experimental but did not participate in selection/review; remaining authors declare no competing interests.</t>
  </si>
  <si>
    <t>Empirical LLM evaluation of referral/investigation justification and alternative imaging recommendation using authentic clinical referral text. Included with caution because relevance is adjacent/specialist radiology referral decision support rather than direct first-contact PHC triage/diagnosis.</t>
  </si>
  <si>
    <t>RESOLVED - supervisor/SME review, 04 Jul 2026: Adjacent confirmed (radiology referral-justification decision support). Ambiguous-referral-dominated dataset, NR Gemini version/settings and first-author output interpretation (one-third validated) stand as scored. No outstanding queries.</t>
  </si>
  <si>
    <t>S070</t>
  </si>
  <si>
    <t>Sociodemographic biases in medical decision making by large language models</t>
  </si>
  <si>
    <t>Omar, Mahmud; Soffer, Shelly; Agbareia, Reem; Bragazzi, Nicola Luigi; Apakama, Donald U.; Horowitz, Carol R.; Charney, Alexander W.; Freeman, Robert; Kummer, Benjamin; Glicksberg, Benjamin S.; Nadkarni, Girish N.; Klang, Eyal</t>
  </si>
  <si>
    <t>United States; Israel</t>
  </si>
  <si>
    <t>10.1038/s41591-025-03626-6</t>
  </si>
  <si>
    <t>Large-scale multimodel evaluation of sociodemographic bias in LLM-generated clinical recommendations. 500 real Mount Sinai ED nurse triage-note cases and 500 synthetic ED vignettes were each presented as one control plus 31 sociodemographic variations to nine LLMs.</t>
  </si>
  <si>
    <t>Emergency department decision-support benchmark; real ED triage notes plus synthetic ED presentations.</t>
  </si>
  <si>
    <t>Four clinical decision points: triage priority, further diagnostic testing, treatment approach, and mental health assessment need.</t>
  </si>
  <si>
    <t>Cases: 500 real ED cases + 500 synthetic ED vignettes; each case had 32 versions (control + 31 sociodemographic variants), evaluated by nine LLMs across four questions; &gt;1.7 million prompted responses including repetitions.</t>
  </si>
  <si>
    <t>GPT; Llama; Gemma; Phi; Qwen</t>
  </si>
  <si>
    <t>GPT-4o; Llama-3.1-70B; Llama-3.1-8B; Gemma-2-27B; Gemma-2-9B-it; Phi-3.5-mini-instruct; Phi-3-medium-128k-instruct; Qwen2-72B; Qwen2-7B</t>
  </si>
  <si>
    <t>Physician-derived responses from two board-certified physicians; each model's own control case without sociodemographic identifiers.</t>
  </si>
  <si>
    <t>Standardized prompts asked four clinical questions for each case variation: triage priority, further testing, treatment approach, and mental health assessment. Synthetic vignette generation prompt and code are reported as available in supplementary materials/Hugging Face; exact full prompt package not inspected here.</t>
  </si>
  <si>
    <t>500 real ED nurse triage-note cases from Mount Sinai Health System plus 500 Claude 3.5 Sonnet-generated ED vignettes validated by physicians. Cases were systematically modified with sociodemographic identifiers while clinical content was held constant.</t>
  </si>
  <si>
    <t>Physician-derived baseline for clinical recommendations and each model's own control case; two board-certified physicians validated vignettes and answered clinical questions, with discrepancies resolved by agreement.</t>
  </si>
  <si>
    <t>Effect of sociodemographic labels on LLM recommendations for triage priority, further testing, treatment approach, mental health assessment, and an invasiveness score.</t>
  </si>
  <si>
    <t>Intersectional subgroup analysis; comparison to physician responses; repeated API sampling of 100 vignettes; confrontation analysis for explicit/implicit bias; real versus synthetic case consistency.</t>
  </si>
  <si>
    <t>Safety addressed through potentially harmful differential recommendations: increased urgency, inpatient/invasive recommendations, advanced testing, and mental-health assessment linked to sociodemographic labels despite identical clinical presentations. No real patient-outcome or adverse-event follow-up.</t>
  </si>
  <si>
    <t>Equity is the central focus: race/ethnicity, gender identity, sexual orientation, income, housing status, and intersectional groups evaluated across nine LLMs.</t>
  </si>
  <si>
    <t>No live workflow implementation. Authors discuss safeguards, bias audits, prompt engineering, clinician oversight, and risk if incorporated into workflows, but no deployed CDS, usability testing, workflow impact, or outcome evaluation.</t>
  </si>
  <si>
    <t>Across &gt;1.7 million outputs, sociodemographic labels altered recommendations despite identical clinical details. Black, unhoused, transgender and LGBTQIA+ labeled cases were more often directed toward urgency, inpatient/invasive care, or mental health assessment. High-income cases received more advanced testing, while low-income cases were less likely to receive advanced testing. Examples include mental health recommendations for some LGBTQIA+ subgroups about 6-7 times higher than clinically indicated; high-income advanced-testing recommendations were significantly increased (P&lt;0.001).</t>
  </si>
  <si>
    <t>Authors conclude that LLM-generated clinical recommendations often vary with case demographics rather than clinical factors alone and may amplify existing inequities unless robust bias mitigation strategies, audits, clinician oversight, and safeguards are used.</t>
  </si>
  <si>
    <t>Closed-model API access 23-24 September 2024; open-source models run locally; synthetic generation used Claude 3.5 Sonnet but Claude excluded from evaluation.</t>
  </si>
  <si>
    <t>Repeated validation subset: 100 vignettes rerun five times across all nine models; main testing otherwise single-pass per case/variant/model.</t>
  </si>
  <si>
    <t>Real ED nurse triage notes from Mount Sinai Health System and synthetic ED vignettes generated from structured prompts and validated by two board-certified physicians.</t>
  </si>
  <si>
    <t>No specific funding. Authors declare no competing interests.</t>
  </si>
  <si>
    <t>Empirical large-scale LLM evaluation of ED triage/testing/treatment/mental-health recommendations with direct equity/bias outcome relevance. Included with caution because it is an offline benchmark/bias evaluation rather than a real PHC workflow study.</t>
  </si>
  <si>
    <t>RESOLVED - supervisor/SME review, 04 Jul 2026: Inclusion as equity/bias benchmark confirmed, Adjacent. Physician-baseline-may-carry-bias caveat retained; Claude-generated synthetic cases with Claude excluded from evaluated models noted as design strength. Uninspected supplements not credited. Target user standardised to Clinician-facing (patient-facing use is potential only, not evaluated).</t>
  </si>
  <si>
    <t>S071</t>
  </si>
  <si>
    <t>Evaluating large language model workflows in clinical decision support for triage and referral and diagnosis</t>
  </si>
  <si>
    <t>Gaber, Farieda; Shaik, Maqsood; Allega, Fabio; Bilecz, Agnes Julia; Busch, Felix; Goon, Kelsey; Franke, Vedran; Akalin, Altuna</t>
  </si>
  <si>
    <t>Germany; Italy; United States</t>
  </si>
  <si>
    <t>10.1038/s41746-025-01684-1</t>
  </si>
  <si>
    <t>Benchmark of Claude-family LLMs and a RAG-assisted Claude 3.5 Sonnet workflow on 2,000 curated MIMIC-IV ED cases for ESI triage level, specialty referral, and diagnosis prediction; two simulated user settings: general user and clinical user with initial vitals.</t>
  </si>
  <si>
    <t>Emergency department / frontline decision support using MIMIC-IV ED and MIMIC-IV Notes data; offline retrospective benchmark, not live clinical workflow.</t>
  </si>
  <si>
    <t>Prediction of ESI triage level, appropriate medical specialties/referral options, and likely diagnoses from symptoms/HPI, demographic profile, and optionally initial vital signs.</t>
  </si>
  <si>
    <t>Curated MIMIC-IV ED/Notes cases. Inputs used HPI/symptoms and patient profile for general-user setting; clinical-user setting added initial vital signs. Most cases were ESI 2-3; no ESI 5 cases.</t>
  </si>
  <si>
    <t>Claude; RAG-assisted Claude</t>
  </si>
  <si>
    <t>Claude 3.5 Sonnet; Claude 3 Sonnet; Claude 3 Haiku; RAG-assisted Claude 3.5 Sonnet with PubMed retrieval</t>
  </si>
  <si>
    <t>MIMIC-IV ESI acuity and discharge primary diagnoses; LLM-generated specialty ground truth validated by clinicians; LLM-as-judge diagnosis evaluation validated on a subset by clinicians.</t>
  </si>
  <si>
    <t>Prompts set the model role as an experienced healthcare professional and requested triage, specialty, or diagnosis outputs in predefined formats. General-user prompts used symptoms/HPI plus profile; clinical-user prompts added initial vitals. RAG workflow decomposed the query and retrieved semantically similar information from ~30 million PubMed abstracts before response generation.</t>
  </si>
  <si>
    <t>MIMIC-IV ED 2.2 and MIMIC-IV Notes; extracted HPI sections, demographics, initial vitals, ESI acuity, and primary diagnoses after filtering duplicate/missing/deceased cases and HPI length.</t>
  </si>
  <si>
    <t>For triage: MIMIC-IV ED ESI acuity. For diagnosis: primary diagnoses extracted from discharge notes and judged semantically by Claude 3.5 Sonnet, with clinician validation subset. For specialty: Claude 3.5 Sonnet-generated specialty labels from diagnoses, validated by four clinicians.</t>
  </si>
  <si>
    <t>Accuracy for ESI triage prediction (exact match and range accuracy), specialty prediction (matched and at least one match), and diagnosis prediction (matched and at least one match).</t>
  </si>
  <si>
    <t>Comparison of general-user versus clinical-user inputs; RAG versus standalone Claude models; inter-model agreement; clinician validation of LLM-generated specialty ground truth and diagnosis-judging process.</t>
  </si>
  <si>
    <t>Triage misclassification, under-triage and over-triage are indirectly addressed through exact and range metrics and confusion matrices. No direct patient-harm, unsafe-output, or outcome-based safety evaluation.</t>
  </si>
  <si>
    <t>No equity or subgroup performance analysis reported. Demographics were used in data preprocessing/input, but differential performance by race, sex, age or other groups was not evaluated.</t>
  </si>
  <si>
    <t>No live implementation. Discussion addresses potential patient/clinician support, regulatory concerns under the EU AI Act, leaky deployment, and need for validation before use.</t>
  </si>
  <si>
    <t>Best overall average was Claude 3.5 Sonnet in the clinical-user setting (77.76%). For triage, RAG-assisted LLM had the best exact-match accuracy with clinical inputs (65.75%), while Claude 3.5 Sonnet had the best range accuracy (82.8% general-user; 82.4% clinical-user). For specialty, Claude 3.5 Sonnet achieved 88.55% at-least-one match in the clinical-user setting. For diagnosis, at-least-one match reached 82.10% for clinical-user Claude 3.5 Sonnet and 81.70% for clinical-user RAG-assisted LLM. Clinicians rated LLM-generated specialty ground truth as 81.5% accurate and 97.03% accurate/acceptable.</t>
  </si>
  <si>
    <t>Authors conclude that LLMs show promise as supportive tools for triage, referral and diagnosis, but cannot replace clinicians in complex medical decision-making and require further refinement, validation, and well-defined workflow roles before deployment.</t>
  </si>
  <si>
    <t>NR for exact model access dates; Claude models accessed via AWS PrivateLink; publication received Sept 2024 and accepted Apr 2025.</t>
  </si>
  <si>
    <t>Partial: temperature set to zero during prompt experiments/final evaluation; other generation parameters NR.</t>
  </si>
  <si>
    <t>Single final run; authors report identical outputs during prompt experiments at temperature 0, but no formal repeated-run variability analysis for final benchmark.</t>
  </si>
  <si>
    <t>Real-world de-identified MIMIC-IV ED/Notes data; not a public exam/vignette benchmark, though MIMIC is accessible under credentialed PhysioNet use.</t>
  </si>
  <si>
    <t>Open Access funding enabled by Projekt DEAL. Authors report no competing interests. No specific funding for this work reported.</t>
  </si>
  <si>
    <t>Empirical LLM evaluation of frontline ED triage, referral/specialty recommendation, and diagnosis prediction using real-world clinical data. Included with caution because it is retrospective/offline and ED-based rather than direct PHC deployment.</t>
  </si>
  <si>
    <t>Specialty ground truth partly generated by Claude 3.5 Sonnet; diagnosis evaluation used LLM-as-judge, albeit clinician-validated on a subset. No live workflow, patient outcome, equity, or formal safety evaluation. PHC relevance remains Adjacent. || RESOLVED - supervisor/SME review, 04 Jul 2026: Target user standardised to Clinician-facing (patient-facing use is potential only, not evaluated). No outstanding queries.</t>
  </si>
  <si>
    <t>SUM - KEY</t>
  </si>
  <si>
    <t>CR - CLINICAL REALISM</t>
  </si>
  <si>
    <t>TW - TRUSTWORTHINESS</t>
  </si>
  <si>
    <t>SF - SAFETY</t>
  </si>
  <si>
    <t>EQ - EQUITY</t>
  </si>
  <si>
    <t>IM - IMPLEMENTATION READINESS</t>
  </si>
  <si>
    <t>Title (short)</t>
  </si>
  <si>
    <t>CR1 Undifferentiated presentation</t>
  </si>
  <si>
    <t>CR2 Incomplete / evolving / sequential info</t>
  </si>
  <si>
    <t>CR3 Real first-contact decision</t>
  </si>
  <si>
    <t>CR4 Authentic data / realistic workflow</t>
  </si>
  <si>
    <t>CR5 Operational constraints reflected</t>
  </si>
  <si>
    <t>CR suggested</t>
  </si>
  <si>
    <t>CR FINAL</t>
  </si>
  <si>
    <t>CR justification / override reason</t>
  </si>
  <si>
    <t>TW1 Model identity &amp; version reported</t>
  </si>
  <si>
    <t>TW2 Prompts / inputs described</t>
  </si>
  <si>
    <t>TW3 Reference standard clear &amp; appropriate</t>
  </si>
  <si>
    <t>TW4 Comparators appropriate &amp; described</t>
  </si>
  <si>
    <t>TW5 Detail sufficient for reproducibility</t>
  </si>
  <si>
    <t>TW6 Repeat-run variability / prompt sensitivity</t>
  </si>
  <si>
    <t>TW suggested</t>
  </si>
  <si>
    <t>TW FINAL</t>
  </si>
  <si>
    <t>TW justification / override reason</t>
  </si>
  <si>
    <t>SF1 Unsafe outputs examined (not only accuracy)</t>
  </si>
  <si>
    <t>SF2 Under-triage / missed urgency assessed</t>
  </si>
  <si>
    <t>SF3 Harmful hallucinations / misleading advice</t>
  </si>
  <si>
    <t>SF4 Over-triage / unnecessary escalation</t>
  </si>
  <si>
    <t>SF5 Workflow / process harms discussed</t>
  </si>
  <si>
    <t>SF suggested</t>
  </si>
  <si>
    <t>SF FINAL</t>
  </si>
  <si>
    <t>SF justification / override reason</t>
  </si>
  <si>
    <t>EQ1 Subgroup / differential performance</t>
  </si>
  <si>
    <t>EQ2 Language / communication / literacy</t>
  </si>
  <si>
    <t>EQ3 Representativeness of users / data</t>
  </si>
  <si>
    <t>EQ4 Exclusion / disadvantage of groups</t>
  </si>
  <si>
    <t>EQ5 Access implications / structural inequities</t>
  </si>
  <si>
    <t>EQ suggested</t>
  </si>
  <si>
    <t>EQ FINAL</t>
  </si>
  <si>
    <t>EQ justification / override reason</t>
  </si>
  <si>
    <t>IM1 Beyond synthetic benchmarking</t>
  </si>
  <si>
    <t>IM2 Retrospective / silent / workflow design</t>
  </si>
  <si>
    <t>IM3 Care process (not only answer generation)</t>
  </si>
  <si>
    <t>IM4 Human oversight / workflow fit / context</t>
  </si>
  <si>
    <t>IM5 Claims proportionate to evidence maturity</t>
  </si>
  <si>
    <t>IM suggested</t>
  </si>
  <si>
    <t>IM FINAL</t>
  </si>
  <si>
    <t>IM justification / override reason</t>
  </si>
  <si>
    <t>Overrides (FINAL vs suggested)</t>
  </si>
  <si>
    <t>Authentic CHW field questions in real language/context (high content realism); but single-shot Q&amp;A, no sequential info-gathering, no real consultation/deployment workflow.</t>
  </si>
  <si>
    <t>Models named with versions; full system prompt published; comparators well described. But reference standard is a subjective expert rubric (no ground truth), and no temperature/settings or repeat-run reporting.</t>
  </si>
  <si>
    <t>Rubric systematically rates harm extent + likelihood (beyond accuracy); but no objective unsafe-output analysis and no under-/over-triage or escalation-failure assessment. Borderline Partial/Limited.</t>
  </si>
  <si>
    <t>Strong</t>
  </si>
  <si>
    <t>Equity central: English vs Kinyarwanda differential performance; local-context and demographic-bias rubric items; representativeness; structural/access inequities (cost, tokenisation disparity, extractive AI).</t>
  </si>
  <si>
    <t>Benchmark, not a care-process or workflow-integrated study; but authentic field questions, appropriately cautious claims, and in-field prospective studies flagged as underway. Borderline Partial/Limited.</t>
  </si>
  <si>
    <t>Authentic real patient photos, but image-only with clinical context deliberately removed, standardized specialist DSLR acquisition, single-disease discrimination. 0 indicators clearly met - borderline Partial/Limited.</t>
  </si>
  <si>
    <t>Models named with versions; exact prompts published; objective blinded-dermatologist reference standard with adjudication; appropriate human comparator; test-retest repeatability assessed. Only gap: data closed (confidentiality), web-based models may drift, settings NR.</t>
  </si>
  <si>
    <t>Accuracy metrics (sens/spec/NPV) quantify missed and over-called psoriasis; treatment appropriateness quantifies potentially harmful advice; harm modes (delayed referral, mismanagement, medicolegal) discussed. No dedicated safety analysis.</t>
  </si>
  <si>
    <t>NA</t>
  </si>
  <si>
    <t>Skin-tone representativeness and bias explicitly discussed (Fitzpatrick II-III only; may not generalise to darker tones); access framing. But no subgroup performance analysis; language not applicable (image-only).</t>
  </si>
  <si>
    <t>Partial via maturity gate (rule A2): retrospective image benchmark (maturity 2); no prospective/silent/workflow or care-process evaluation (IM3 No). Cautious, oversight-aware framing, but deployment readiness unproven.</t>
  </si>
  <si>
    <t>Real EHR data and a real, high-stakes disposition decision; but a pre-selected, worked-up high-acuity subgroup (not undifferentiated/first-contact), retrospective static-data prediction, missing real-time vitals (RR, BP) and clinician gestalt.</t>
  </si>
  <si>
    <t>Strengths: model named with access dates; prompts/template described; rigorous stats (McNemar, bootstrap, permutation) + sample-size calc + software versions. Gaps: reference is a clinician-decision proxy (not correctness gold standard); no clinician-prediction comparator; data closed; single-run.</t>
  </si>
  <si>
    <t>Strongest safety engagement so far: explicitly analyses over-triage (specificity collapse) and under-triage (admission sensitivity, ICU NPV), frames safety-vs-efficiency trade-off, and builds a 14-day re-presentation/NNE proxy for missed deterioration. Only gap: no hallucination analysis (less applicable to categorical output).</t>
  </si>
  <si>
    <t>Clinical subgroup analyses (age, SpO2) and explicit discussion of Western/English-trained-LLM underperformance in non-Western settings (representativeness). But no protected-characteristic equity analysis; language not applicable.</t>
  </si>
  <si>
    <t>Partial via maturity gate (rule A2): retrospective study (maturity 2); no prospective/silent/workflow evaluation. Partial credit for linking predictions to a downstream outcome (14-day re-presentation), but deployment maturity remains low.</t>
  </si>
  <si>
    <t>Strongest realism design in the set - full undifferentiated consultation with sequential, uncertainty-driven history-taking and a real first-contact decision type. Capped at Partial because execution is simulated (patient-actors, constructed scenarios) and text-chat-only (no video/exam): CR4/CR5 Partial.</t>
  </si>
  <si>
    <t>Model identified; objective + expert + patient reference standards; appropriate PCP comparator; extensive robustness testing. Held at Partial because exact prompts and codebase are WITHHELD (safety/IP) - TW2/TW5 Partial - so the system is not independently reproducible (contrast S002, which published prompts).</t>
  </si>
  <si>
    <t>Hallucination measured multiple ways as a safety-critical metric (no increase vs PCPs); escalation appropriateness rated; oversight/governance discussed. Under-/over-triage only via the escalation axis, not a focused triage-safety analysis (SF2/SF4 Partial); no real-patient harm data.</t>
  </si>
  <si>
    <t>Genuine strengths: demographic-robustness (fairness) testing, multi-site (India+Canada), access-driven motivation, digital-literacy framing. But no deep protected-characteristic subgroup performance analysis; simulated; fairness across diverse populations flagged as future work.</t>
  </si>
  <si>
    <t>Recoded under amendment A3. Indicators remain strong on DESIGN (full interactive care process, deployment-aware, proportionate claims: 4 "Yes"), but maturity is now 2S (simulated-interactive, not real patients), so the gate no longer suggests Strong, so suggested &amp; FINAL Partial. The earlier Strong rested on crediting a simulated OSCE as deployment-relevant; implementation readiness is specifically about real-world deployment maturity, which a patient-actor OSCE (explicitly not an RCT; Applicability High) does not establish. No upward override: the OSCE's rigour is a Clinical-realism/quality point, not an implementation-maturity point. Contrast S005, which earns IM Strong on real-patient live deployment.</t>
  </si>
  <si>
    <t>First genuinely deployed study: real patients, live workflow, authentic EHR data, sequential multiturn history-taking, real first-contact diagnosis/referral decisions under time pressure, giving 4/5 Yes, Strong. CR1 only Partial because patients self-referred and pre-selected a specialty department, so presentations are not fully undifferentiated/front-door.</t>
  </si>
  <si>
    <t>Model identity (GPT-4o mini) and comparators well specified. Capped well below Strong: exact prompts and the PreA system itself are withheld (commercial IP / regulated-device intent), raw conversation data unavailable, only classification/visualisation code public, so reproducibility of the intervention not possible (TW5 Partial); no diagnostic reference standard, quality "reference" = imperfect physician notes (TW3 Partial); no repeat-run/prompt-sensitivity analysis (TW6 No). 2 Yes gives suggested &amp; FINAL Partial.</t>
  </si>
  <si>
    <t>Most consequential gap in the pilot: an autonomous, patient-facing system issuing preliminary diagnoses and investigation suggestions to real patients, yet with NO direct evaluation of diagnostic error, under-triage, missed escalation or inappropriate reassurance (SF2/SF4 No). Some safety-relevant attention: automation-bias/anchoring tested (no systematic adoption; SF1/SF5 Partial), differential-with-evidence design and adversarial co-design to curb harmful outputs (SF3 Partial). 0 Yes, 3 Partial gives suggested &amp; FINAL Partial; borderline Limited - confirm.</t>
  </si>
  <si>
    <t>Strongest equity engagement in the pilot. Prespecified differential-performance analysis across 8 strata (EQ1); explicit low-literacy/language accessibility design and testing (EQ2); diverse rural/low-income representation across 11 provinces (EQ3); exclusion/disadvantage risks (AI health literacy, connectivity, digital access) discussed (EQ4); structural-inequity framing central - whether AI codifies vs reforms local care deficits (EQ5). 5/5 Yes gives Strong. Caveat: equity analyses concern workflow/experience outcomes, not diagnostic/safety performance equity.</t>
  </si>
  <si>
    <t>The pilot's first maturity-4, genuinely deployed study: workflow-integrated RCT (IM1/IM2 Yes), evaluates the whole care process not just answer generation (IM3), with human-oversight arm, physician report review and real deployment context (IM4). A2 gate satisfied (maturity 4). IM5 Partial: mostly proportionate ("preliminary/exploratory", calls for larger trials) but autonomy/scalability claims are strong for a single-blind pragmatic trial. 4 Yes + maturity 4 gives suggested &amp; FINAL Strong. Contrast S004, whose IM Strong rested on a simulated OSCE - S005 earns it on real patients.</t>
  </si>
  <si>
    <t>Real first-contact decision type (axSpA dx + referral of low back pain) and authentic real-patient data; notable strength = staged-information modelling (EXP1-4) and operational-constraint handling (UNSURE + further-test recommendations under incomplete data), giving CR2/CR5 Yes. But presentation is pre-enriched (rheumatology-derived suspected-axSpA cohort, ~73% prevalence), giving CR1 Partial, and evidence is retrospective records, not live consultations or integrated workflow, giving CR4 Partial. 3 Yes / 2 Partial = a relatively strong Partial.</t>
  </si>
  <si>
    <t>Models named with cited versions; prompts + full algorithm in supplement; code openly available (github, non-commercial); robust senior-rheumatologist consensus reference (ASAS-EULAR); well-described physician + multi-LLM comparators; comprehensive bootstrap 95% CIs + McNemar. 5/6 Yes gives suggested Strong. Sole gap (TW6 No): no repeat-run / prompt-sensitivity / generation-settings reporting; patient data withheld. PIVOTAL CALL - SD may downgrade TW5 to Partial (data withheld + settings NR), giving TW Partial. Cf. S004 (developer, code/prompts withheld, so capped Partial): S006 is the transparency counter-case.</t>
  </si>
  <si>
    <t>Missed-diagnosis harm (the core motivation) is directly measured - sensitivity is the headline and a false-negative case is dissected (SF2 Yes); over-diagnosis / over-referral addressed via specificity, with ToolAgent specifically added to cut false positives (SF4 Yes); UNSURE deferral + explanation-by-design partly engage unsafe-output and process risk (SF1 / SF5 Partial). But treatment recommendations are emitted yet never safety-evaluated, and hallucination is only acknowledged not tested (SF3 No); no over-reliance / automation-bias analysis. 2 Yes / 2 Partial / 1 No = Partial.</t>
  </si>
  <si>
    <t>No subgroup or differential-performance analysis (EQ1 No); single-language Chinese system with no language/communication analysis (EQ2 No); no analysis of who deployment might exclude (EQ4 No). Only soft engagement: representativeness raised as a generalizability limitation (EQ3 Partial) and access/cost framing for resource-constrained regions (EQ5 Partial). 0 Yes / 2 Partial / 3 No = Partial, but borderline Limited - the two Partials are passing acknowledgments, not analyses. Note: MRI + HLA-B27 dependence could worsen first-contact access inequity, unexamined.</t>
  </si>
  <si>
    <t>Beyond synthetic (real retrospective + external multi-site cohort) and a retrospective real-world design (IM1 / IM2 Yes); human-AI assisted-use is actually tested - more than answer generation - but on retrospective cases, not live workflow (IM3 Partial); oversight-aware, with cost and an integration roadmap (IM4 Yes); claims partly tempered but 'equivalent to senior rheumatologists' is strong for an enriched retrospective cohort (IM5 Partial). 3 Yes / 2 Partial = Partial. Maturity gate (A2/A3): maturity 2 cannot auto-suggest Strong regardless.</t>
  </si>
  <si>
    <t>Authentic real EHR + CT-report data and a genuinely undifferentiated presentation type (focal neurological deficit: stroke vs mimic vs nonstroke), with missing-value handling and varying input combinations, giving some realism. But every indicator is only Partial: cohort is pre-filtered neurology-ER and artificially balanced with matched controls (CR1); information is static records with missing-field handling, not sequential / evolving (CR2); the evaluated tasks mix a real first-contact decision (stroke recognition) with specialist treatment-selection (IVT/LVO) (CR3); authentic data but unrealistic workflow / case-mix and CT-report dependence (CR4); operational constraints (missing data, cross-site template heterogeneity) acknowledged but not modelled operationally (CR5). 0 Yes / 5 Partial = Partial.</t>
  </si>
  <si>
    <t>Strong on transparency of the system: ChatGLM-6B named with full LoRA config (TW1 Yes); exact prompt + instruction format + entry combinations + few-shot method given (TW2 Yes). But reference standard is mixed - discharge dx / CTA-MRA adequate, yet Q3 IVT-need uses a treatment-received PROXY for eligibility (TW3 Partial); no human / same-dataset clinical comparator, only internal method ablations + narrative scale citations (TW4 Partial); open-weight base + hyperparameters + prompts aid reproducibility but no code, data withheld, decoding settings incomplete (TW5 Partial); no repeat-run / prompt-sensitivity analysis, temperature only mentioned (TW6 No). 2 Yes / 3 Partial / 1 No = Partial. Weaker than S006 (which shared code, giving Strong).</t>
  </si>
  <si>
    <t>Under-triage / missed-urgency is directly measured and is the key safety signal - poor sensitivity for the treatment-critical tasks (Q4 LVO 0.25-0.50; Q3 IVT external 0.50-0.67) means missed thrombectomy / thrombolysis candidates, with confusion matrices quantifying false negatives (SF2 Yes). Sensitivity / specificity reported and the 'high specificity, low sensitivity' problem flagged (SF1 Partial); over-recommendation captured via specificity but not framed as a harm (SF4 Partial); external-site degradation + auxiliary-use caution partly engage process risk (SF5 Partial). Hallucination acknowledged with mitigation but not evaluated (SF3 No). 1 Yes / 3 Partial / 1 No = Partial.</t>
  </si>
  <si>
    <t>Relatively strong on access-equity: the entire rationale is stroke-care inequity (regional disparities, ~6% China IVT rate, neurologist shortage, underserved areas, cost), positioning the tool as an access intervention (EQ5 Yes). Cross-site differential performance is shown and discussed (the external-site drop) (EQ1 Partial), and representativeness limits are stated (two centres, Chinese-only) (EQ3 Partial). But no demographic / protected-characteristic subgroup analysis (EQ1 not Yes), no language / communication analysis (single-language) (EQ2 No), and no analysis of who deployment might exclude (EQ4 No). 1 Yes / 2 Partial / 2 No = Partial (a robust Partial, stronger than S006's).</t>
  </si>
  <si>
    <t>Beyond synthetic (real EHR + external multi-site test) and a retrospective real-world design (IM1 / IM2 Yes); but pure answer-generation on extracted records - no care-process / human-in-the-loop / prospective evaluation (IM3 No); workflow + deployment context and auxiliary-oversight framing discussed, not tested (IM4 Partial); claims partly tempered ('necessitate validation through widespread deployment') yet several outrun the evidence - 'comparable to an experienced stroke neurologist' (no head-to-head) and 'undoubtedly' wide-scale primary-care use, despite poor IVT/LVO sensitivity and a downstream cohort (IM5 Partial). 2 Yes / 2 Partial / 1 No = Partial. Maturity gate (A2/A3): maturity 2 cannot auto-suggest Strong regardless.</t>
  </si>
  <si>
    <t>Interactive OSCE scenarios require history-taking from undifferentiated simulated patients and produce diagnosis/management/escalation decisions. Capped at Partial because there are no real patients, no physical examination/workflow, text-chat is artificial, and only 10 scenarios represented no new concerning diagnosis.</t>
  </si>
  <si>
    <t>Model/system identity (AMIE built on PaLM 2), comparator, scenario reference standard and statistical procedures are described. Reproducibility is limited by unreleased model/code/weights, NR testing date/settings, and only partial prompt availability.</t>
  </si>
  <si>
    <t>Safety-relevant outputs were explicitly rated (escalation, follow-up, investigations, treatment, confabulation), with no significant AMIE-PCP difference for escalation recommendation or confabulation absent. Still simulated only; no real-world safety monitoring or patient harm outcomes.</t>
  </si>
  <si>
    <t>Some equity-relevant design and analyses: Canada/India actors, Canada/India/UK scenarios, location analysis, low-English-literacy simulated ablation, and extensive fairness/bias discussion. No comprehensive demographic subgroup analysis or real access/disadvantage evaluation.</t>
  </si>
  <si>
    <t>Strongly beyond single-turn benchmarking and evaluates a complete simulated consultation process. However, maturity is 2S: simulated patient-actor OSCE, not real patients or live workflow; therefore A3 gate prevents Implementation Strong.</t>
  </si>
  <si>
    <t>Complex primary-care examination cases include undifferentiated diagnostic/management/referral reasoning and social/legal complexity, but they are static written cases, not real patients, sequential consultations, or workflow data. Clinical realism therefore remains Partial at most.</t>
  </si>
  <si>
    <t>GPT-4 version, API route, comparator groups, scoring guide, blinded rating and statistical methods are described. Reproducibility is limited by NR generation settings/testing date, single-run design, and prompt details only in supplementary material rather than fully reproducible from the uploaded main PDF.</t>
  </si>
  <si>
    <t>Safety is only indirectly assessed through omissions in clinically important scoring categories such as diagnosis, tests, physical examination, referral/consultation, red flags and prioritisation/level of care. No explicit unsafe-output, hallucination, under-/over-triage, patient-harm or workflow-safety outcome was evaluated.</t>
  </si>
  <si>
    <t>Limited</t>
  </si>
  <si>
    <t>Only a narrow country/language generalisability limitation is discussed. No subgroup performance, demographic representativeness, literacy, fairness, access or structural-disadvantage analysis is reported; final band conservatively set to Limited despite two minimal Partial indicators.</t>
  </si>
  <si>
    <t>Single-turn static examination benchmark; no real patients, retrospective clinical records, prospective/silent evaluation, or workflow-integrated care process. Authors' claims are appropriately cautious, but evidence does not support implementation readiness.</t>
  </si>
  <si>
    <t>Scenarios mimic primary/urgent-care spinal complaints and test first-contact diagnosis, imaging and referral decisions. Capped at Partial because cases are synthetic, single-turn, specialist-designed, not real consultations, and often include pre-specified imaging.</t>
  </si>
  <si>
    <t>GPT-4 identity, testing month, comparator groups and attending-consensus reference standard are reported. Reproducibility is limited by NR exact model build, full prompt wording/generation settings, single-run design, and no prompt-sensitivity testing.</t>
  </si>
  <si>
    <t>Safety is partly addressed through ER/operative over- and under-recommendation, including zero GPT-4 ER under-referrals. No dedicated hallucination/misleading-advice analysis or real patient-harm/workflow monitoring.</t>
  </si>
  <si>
    <t>No subgroup, fairness, language/literacy or demographic equity analysis. Access disparities in spinal triage are mentioned, but not empirically evaluated; final band conservatively Limited.</t>
  </si>
  <si>
    <t>Synthetic vignette benchmark only; no real patients, prospective/silent evaluation, workflow integration, or care-process outcome. Authors discuss adjunctive use but deployment readiness remains untested.</t>
  </si>
  <si>
    <t>Uses challenging cases adapted from actual patients and tests diagnostic reasoning plus next diagnostic steps, but information is static, no sequential history-taking or real workflow, and only 6 vignettes were used.</t>
  </si>
  <si>
    <t>Model, comparator, blinded expert scoring and statistical methods are clear; GPT-4-alone was run 3 times. Capped at Partial because exact model build/settings are NR, cases are unavailable, and prompt reproduction is only partial via supplement.</t>
  </si>
  <si>
    <t>Safety only indirectly captured through diagnostic reasoning and next-step scoring. The study did not directly assess harmful outputs, under-triage, hallucination, over-triage, or patient harm; workflow/process risks are discussed rather than measured.</t>
  </si>
  <si>
    <t>No patient demographic, language, literacy, socioeconomic or fairness analysis. Multi-site physician recruitment and discussion of workforce/training implications provide only indirect context; final band Limited.</t>
  </si>
  <si>
    <t>More implementation-relevant than a pure model benchmark because real physicians used GPT-4 under randomized conditions, but it remains a simulated vignette experiment without real patients, workflow integration, or downstream outcomes. Claims are appropriately cautious.</t>
  </si>
  <si>
    <t>Initial consultation vignettes address first-contact treatment decisions, but diagnosis/severity are largely pre-specified, information is static, and no real workflow or sequential history-taking is evaluated.</t>
  </si>
  <si>
    <t>Models and testing month/version are reported and each vignette was repeated 10 times. Inputs/options are described, but generation settings are NR; comparator data are historical PCP norms; reference standard is guideline-alignment/comparator-based rather than blinded expert adjudication.</t>
  </si>
  <si>
    <t>Treatment appropriateness and psychopharmacology choices were assessed, including potentially inappropriate anxiolytic/hypnotic use and severe depression undertreatment by GPT-3.5. However, no direct harm, suicidality escalation, under-triage, or real patient safety outcome was evaluated.</t>
  </si>
  <si>
    <t>Equity is a central design feature: sex and SES were systematically varied, ChatGPT outputs were tested for gender/SES bias, and access/fairness implications were discussed. Limitation: no language, ethnicity, literacy, or broader intersectional subgroup evaluation.</t>
  </si>
  <si>
    <t>Synthetic vignette benchmark only; no real patients, no prospective/silent evaluation, no workflow integration, no clinician interaction with the tool. Authors discuss potential use but call for further validation.</t>
  </si>
  <si>
    <t>Authentic first-contact online patient queries with unclear/undiagnosed symptoms support realism, and referral urgency is directly evaluated. However, the interaction is static single-turn model prompting, not sequential consultation, physical examination, or workflow.</t>
  </si>
  <si>
    <t>Model IDs, API date, prompt, temperature and dataset are well reported; comparator models and human-rater validation are clear. Capped at Partial because the final annotation relies on GPT-4o as rater, advice accuracy was not assessed, and no repeat-run/prompt-sensitivity testing was done.</t>
  </si>
  <si>
    <t>Safety messaging is the study focus: disclaimer/referral explicitness and urgent referral were assessed across urgency levels. However, medical correctness, hallucinated advice and actual patient harm/behaviour were not assessed; over-referral is discussed but not evaluated as a care outcome.</t>
  </si>
  <si>
    <t>Access-to-care implications and authentic patient queries are relevant to equity, but no demographic, language, literacy, socioeconomic or differential-performance analysis was conducted. Specialty/urgency strata do not substitute for equity analysis.</t>
  </si>
  <si>
    <t>Beyond synthetic vignettes because authentic patient queries were used, but this remains an in-silico benchmark of generated advice, with no real patient behaviour, clinician oversight, clinical workflow, or outcome evaluation. Authors' claims are appropriately cautious.</t>
  </si>
  <si>
    <t>Real primary-care acute consultation records support clinical relevance, but ChatGPT was given only age/sex/final diagnosis rather than undifferentiated presentation, evolving information, examination or full workflow context.</t>
  </si>
  <si>
    <t>Model version reported and comparator/reference source described. Prompt format reported. Capped at Partial because access date/settings NR, no repeat-run/prompt sensitivity, reference standard is Dynamed first-line treatment interpreted by reviewers, and reproducibility is limited by nonshared full dataset.</t>
  </si>
  <si>
    <t>Wrong treatment rates were quantified, but no explicit adverse-event, contraindication, under-treatment, over-treatment, hallucination or patient-harm analysis was conducted. Safety evidence is indirect.</t>
  </si>
  <si>
    <t>Age and sex were collected, but no subgroup or differential-performance analysis was reported. No language/literacy/SES analysis; access implications are discussed only generally.</t>
  </si>
  <si>
    <t>Uses real primary-care records and compares against a clinical reference source, but no live workflow, clinician-AI interaction, patient outcome or deployment evaluation. ChatGPT was tested after diagnosis only.</t>
  </si>
  <si>
    <t>Synthetic GP referrals model a realistic referral-vetting scenario and include urgency/contraindication decisions, but they are not authentic referrals, not sequential encounters, and do not include full EHR context.</t>
  </si>
  <si>
    <t>Model identities/versions, prompts, prompt variants, reference standard, comparator radiologists, inter-rater agreement and data/supplement availability are reported. Remaining gaps: API access date, temperature/settings and repeat-run variability NR.</t>
  </si>
  <si>
    <t>Safety-relevant endpoints are explicit: urgent referral identification, false rejection, and MRI contraindication detection. Capped at Partial because outputs were synthetic/offline and no real-patient harm, advice correctness, or workflow safety outcome was assessed.</t>
  </si>
  <si>
    <t>No demographic, language, socioeconomic or differential-performance equity analysis. Synthetic referrals included age/sex but these were not evaluated as subgroup variables; access/workload implications are discussed only generally.</t>
  </si>
  <si>
    <t>Despite workflow relevance and time/cost analysis, this remains a synthetic offline benchmark. No retrospective real referrals, silent deployment, live workflow, user behaviour, or patient outcome evaluation.</t>
  </si>
  <si>
    <t>Real pediatric lesion images and comparison with general pediatricians support clinical relevance, but the task is an offline binary image benchmark without clinical history, sequential presentation, workflow constraints, or actual referral decisions.</t>
  </si>
  <si>
    <t>Model identity/version and testing month are reported; binary task and comparator/reference standard are clear. Exact prompt wording, generation settings, repeatability, and image availability are limited/NR.</t>
  </si>
  <si>
    <t>Safety is represented mainly through diagnostic performance/misclassification metrics and discussion of caution for parents/patients. No explicit harm, under-triage, hallucination, or downstream management safety evaluation.</t>
  </si>
  <si>
    <t>Skin phototype and other variables were analysed, with skin phototype affecting GPT accuracy and possible lower accuracy for skin of color noted. However, the dataset is small, no phototype VI was included, and no language/literacy analysis was performed.</t>
  </si>
  <si>
    <t>Retrospective real clinical images and proportionate claims support Partial implementation relevance, but there is no live workflow, no EHR/referral integration, no prospective clinician-use outcome, and no demonstrated deployment readiness.</t>
  </si>
  <si>
    <t>Synthetic validated vignettes with first-contact diagnosis/triage decisions, but static, non-interactive and not real workflow or patient data.</t>
  </si>
  <si>
    <t>Models and versions reported; prompts/settings available in supplement but not visible in uploaded PDF; comparator benchmark described. Reference standard inherited from prior study and no repeat-run variability.</t>
  </si>
  <si>
    <t>Triage accuracy and overestimation of urgency reported; however no detailed unsafe-output, hallucination, or patient-harm analysis and under-triage not separately quantified.</t>
  </si>
  <si>
    <t>No demographic/language/subgroup or representativeness analysis. Access implications discussed only indirectly through lay-user triage relevance.</t>
  </si>
  <si>
    <t>In-silico benchmark only. No clinical workflow, clinician use, patient use, prospective evaluation, or implementation context. Claims are relatively proportionate.</t>
  </si>
  <si>
    <t>Direct primary-care cardiovascular questions and real case-derived vignettes, including symptom interpretation and triage/management decisions; however, the evaluation was offline, mostly single-turn, partly exam-style, and lacked evolving consultation or workflow constraints.</t>
  </si>
  <si>
    <t>Model/version and broad input structure are reported, and reference comparators are described, but full prompts/settings are not reproducible; reference standards combine actual advice, clinical course and guideline checking; repeat-run handling is informal only.</t>
  </si>
  <si>
    <t>Incorrect/inappropriate advice was identified descriptively, including chronic post-MI thrombolytic advice in the January version, incorrect NT-proBNP monitoring advice, and partly unsafe pregnancy antihypertensive alternatives. Under-triage/harm was not systematically assessed and no workflow harms were measured.</t>
  </si>
  <si>
    <t>No subgroup or fairness analysis; English-only testing. The paper discusses general LLM bias, non-transparency and concentration-of-access risks, but these are not empirically evaluated in the study sample.</t>
  </si>
  <si>
    <t>Uses real primary-care case-derived vignettes, not purely synthetic benchmarking, but remains an offline proof-of-concept with no deployed workflow, usability testing, prospective/silent evaluation, or patient outcome assessment. Authors' claims are mostly cautious.</t>
  </si>
  <si>
    <t>Frontline emergency/primary-care ENT vignettes address diagnosis, management and referral decisions, and were reviewed by FM/EM physicians for relevance; however, they are static simulated cases with no sequential information, live consultation, authentic patient data or workflow constraints.</t>
  </si>
  <si>
    <t>Models/versions and testing dates are reported; prompt structure and supplementary prompt/vignette availability are stated; otolaryngologist gold standards and clinician comparators are clear; repeat runs were performed. Remaining limits: generation settings/raw outputs/code are not fully reported in the main text and data are only available on request. || A9 (27 Jun 2026): TW2 reduced Yes to Partial and TW FINAL reduced Strong to Partial. The standardised prompt structure is named in the main text, but the full prompts and all 12 clinical vignettes (the actual inputs) are in the Supplementary Material, which is not retrievable, so the inputs cannot be independently verified. Models/versions, otolaryngologist gold standards, comparators and three-times repeat runs remain well reported in the main text.</t>
  </si>
  <si>
    <t>Safety is addressed mainly through referral appropriateness: urgent referral scenarios (SSHL and CSF leak), under-referral, and over-referral in non-urgent cases. Harmful hallucinations and workflow harms are discussed only indirectly, with no real patient safety outcomes.</t>
  </si>
  <si>
    <t>No patient-level subgroup/fairness, language, literacy or demographic analysis. The study reports clinician specialty/training subgroup comparisons and discusses access/specialist-capacity implications, but this is not sufficient for equity evidence.</t>
  </si>
  <si>
    <t>This is a larger and better reported simulated clinician-comparison study, but it remains vignette-based with no retrospective/silent/prospective workflow deployment, no patient outcomes and no implementation testing. Authors call for real-world validation, although some conclusion language is relatively strong.</t>
  </si>
  <si>
    <t>Fictional but clinically plausible shoulder/elbow vignettes address first-contact urgency, differential diagnosis and initial management. Realism is limited by single-turn synthetic cases, no evolving information, no real consultations and no workflow constraints.</t>
  </si>
  <si>
    <t>Reverted to suggested Partial (QA). Input transparency is good: the full fictional vignette set and standardized prompt templates are published as Supplementary Files S1-S4. However the model was queried through the consumer ChatGPT interface (transient deployment label "GPT-5.2 Instant") with sampling parameters not exposed or controllable, and raw model outputs/scoring files are available only on request. These run-condition gaps do not support an upward override to Strong, consistent with the S004 treatment. SD may re-override to Strong if the published input materials are judged decisive. || A9 (27 Jun 2026): TW2 reduced Yes to Partial; the full vignette set and prompt templates are in Supplementary Files S1-S4, which are not retrievable. TW band unchanged at Partial (already capped by unexposed run conditions, S004 precedent).</t>
  </si>
  <si>
    <t>Safety is the central endpoint: unsafe outputs, missed urgency/under-triage, delay-inducing reassurance, over-triage and harm avoidance are explicitly assessed. Evidence remains simulated, with no real patient safety outcomes or workflow harm monitoring.</t>
  </si>
  <si>
    <t>The study examines patient- versus clinician-facing framing and uses patient-friendly language in one prompt condition, but it does not assess demographic subgroup performance, language/literacy differences, representativeness, access barriers or structural inequities.</t>
  </si>
  <si>
    <t>In-silico fictional-vignette benchmark only. It is useful for safety guardrail design and claim calibration, but provides no retrospective, silent prospective, workflow-integrated, usability, EHR or patient-outcome evidence. Authors' implementation claims are mostly cautious.</t>
  </si>
  <si>
    <t>Diagnostic-uncertainty family medicine scenarios are relevant to first-contact reasoning, but the evaluation uses static multiple-choice exam questions, not real patients, evolving information, open-ended clinical assessment, or workflow data.</t>
  </si>
  <si>
    <t>Model identities are reported and each question was queried three times with history/memory reset. Reproducibility is limited because full questions/prompts are not in the main PDF, testing date and generation settings are NR, and the reference standard is based on exam answers without detailed validation for each item.</t>
  </si>
  <si>
    <t>Safety is not directly evaluated as a clinical endpoint. The paper classifies logical, statistical and information errors and provides examples with possible clinical implications, but it does not assess under-triage, missed urgency, hallucinated advice as a safety endpoint, over-triage, or workflow harms. || PART 2 [27 Jun 2026]: SF Limited to Partial, removing an anomalous downward override. The indicator profile (0 Yes, 2-3 Partial) gives SF Partial by rule, and ~14 other studies with the identical profile correctly stayed at SF Partial; SF Limited had been applied to only four of them. Resolved to the rule outcome for uniform treatment. SF is not in the EQ/IM interpretive Limited class.</t>
  </si>
  <si>
    <t>No equity or differential-performance analysis is reported. Clinical-topic categories are analysed, but not patient subgroup performance, language/literacy, representativeness, access barriers or structural inequities.</t>
  </si>
  <si>
    <t>Exam-style benchmark only: no real clinical data, silent/prospective testing, workflow integration, clinician use, patient outcomes or implementation process. Authors appropriately frame AI as augmenting, not replacing, physician reasoning.</t>
  </si>
  <si>
    <t>Clinical case scenarios address diagnosis, treatment planning and counselling for GPs/internists, but the setting is an online MCQ assessment rather than real consultations with evolving information or actual workflow constraints.</t>
  </si>
  <si>
    <t>Model/version and broad study design are reported, but trustworthiness is weakened by missing main-text reproducibility material: exact participant prompts/interactions, full MCQs, full AI-use instructions, full course content, model access dates, generation settings and raw AI outputs are not available in the uploaded main PDF. Appendix references were not treated as full reporting.</t>
  </si>
  <si>
    <t>Safety was not directly evaluated as a clinical outcome. The course emphasised responsible AI use and careful checking of AI outputs, but the study did not assess unsafe outputs, under-triage, hallucinated/misleading advice, over-triage or patient/workflow harms.</t>
  </si>
  <si>
    <t>Some user-level subgroup information is reported (specialty, age, sex, patient type, previous AI use/training) and the cohort is multinational, but there is no patient-level equity, language/literacy, access or structural-disadvantage analysis.</t>
  </si>
  <si>
    <t>Test-based and online: clinicians used GPT-4.0 after a short training course, but the study is a case-based MCQ benchmark with no real patients, care pathway, EHR/workflow integration, patient outcomes or sustained follow-up. Claims are framed as training/competence rather than deployment readiness. IM Partial; the maturity-1 benchmark nature does not reach the workflow/real-patient evidence the higher IM bands require.</t>
  </si>
  <si>
    <t>ECG tracings are authentic and confounders reflect real diagnostic difficulty, but the evaluation is an MCQ image benchmark with a standardized history, no evolving information, no real consultation, and no live first-contact workflow.</t>
  </si>
  <si>
    <t>Model/version and comparator groups are reported; cardiologist reference standard and five repeated GPT sessions strengthen credibility. Reproducibility remains limited because the exact full prompt, generation settings, raw model outputs and all ECG image inputs are not fully available in the main PDF.</t>
  </si>
  <si>
    <t>The study directly examines clinically important false-negative and false-positive AF/AFL recognition in confounded ECGs. However, it assesses diagnostic classification only; no clinical advice, escalation decision, patient outcome or workflow harm is evaluated.</t>
  </si>
  <si>
    <t>No patient-level equity, demographic, language, literacy, access or structural-disparity analysis. Physician specialty subgroup comparisons are performance comparators rather than equity assessment.</t>
  </si>
  <si>
    <t>Curated ECG benchmark with repeated model testing and physician comparators, but no prospective/silent/workflow deployment, no care-process integration and no patient outcomes. Authors' implementation claims are cautious and proportionate.</t>
  </si>
  <si>
    <t>Clinical triage uses authentic outpatient patient messages and the tasks are clinically oriented, but most evaluation is static benchmark/fine-tuning work using synthetic, exam-style or summarisation datasets, with no evolving information or real consultation workflow.</t>
  </si>
  <si>
    <t>Model identities, versions, dataset splits, fine-tuning method and statistical tests are reported. Trustworthiness is limited by mixed/variable reference standards, GPT-4-as-judge summarisation grading, patient-message data not shared, and exact prompts/full datasets mainly in appendices not available in the uploaded main PDF.</t>
  </si>
  <si>
    <t>Urgency triage is explicitly evaluated using F1 scores and false positive/negative behaviour is relevant to safety, but the study does not inspect unsafe advice, under-triage examples, escalation failures, hallucinations, patient outcomes or workflow harms.</t>
  </si>
  <si>
    <t>No equity-relevant subgroup, demographic, language, literacy, access or fairness analysis is reported.</t>
  </si>
  <si>
    <t>Fine-tuning is evaluated offline using retrospective/synthetic datasets and no model is tested in a live care process. Some outpatient triage data and HIPAA-secure handling improve relevance, but there is no prospective/silent/workflow deployment, user evaluation or patient outcome assessment.</t>
  </si>
  <si>
    <t>Real consecutive patients in a rural/resource-limited frontline ENT service, with authentic clinical findings/images and genuine diagnostic/management decisions. Limited by single-turn/static AI assessment and no evolving/sequential consultation.</t>
  </si>
  <si>
    <t>Model/platform label, core standardized prompt, comparator and outcomes are reported. Trustworthiness is limited by no full cases/raw outputs, no generation settings or repeat-run assessment, single otolaryngologist reference, and no independent/final diagnostic confirmation.</t>
  </si>
  <si>
    <t>Management concordance was assessed and is safety-relevant, but the study did not explicitly evaluate unsafe outputs, under-triage, missed urgency, misleading advice, over-referral, workflow harms or patient outcomes.</t>
  </si>
  <si>
    <t>Study is explicitly situated in rural Kenya/LMIC specialist-shortage context and reports adult/child composition and device usefulness by age group. However, it does not assess model performance by demographic group, language, literacy or structural disadvantage.</t>
  </si>
  <si>
    <t>Prospective real-patient, workflow-adjacent evaluation in a resource-limited clinical setting with human specialist oversight. Not a deployed care-process evaluation: AI outputs were compared rather than used to direct care, with no outcomes, implementation metrics or safety monitoring.</t>
  </si>
  <si>
    <t>Public case reports with realistic ophthalmic presentations and stated frontline relevance, but not real first-contact consultations; no sequential history/exam process or operational constraints.</t>
  </si>
  <si>
    <t>Comparator described and exact ChatGPT query wording partly reported. Trustworthiness is limited by exact ChatGPT version/date/settings NR, only 10 public cases, high contamination risk, appendices/full responses not available in uploaded main PDF, and single-shot assessment.</t>
  </si>
  <si>
    <t>No direct safety evaluation. Hallucination risk is discussed, but unsafe outputs, under-triage/missed urgency, over-referral, workflow harms, or patient-level consequences were not empirically assessed.</t>
  </si>
  <si>
    <t>Study mentions underserved/remote access and frontline ophthalmology training gaps, but no subgroup, language, literacy, fairness, or differential-performance analysis was conducted.</t>
  </si>
  <si>
    <t>Offline public-case benchmark only. No clinicians used ChatGPT in workflow, no prospective/silent clinical evaluation, no referral process, and no patient outcomes; authors' integration claims are generally cautious but still speculative.</t>
  </si>
  <si>
    <t>Real-world citizen-facing deployment and national guideline grounding improve realism, but formal performance testing is mainly one-shot vignettes/exam questions rather than observed first-contact consultations or patient outcomes.</t>
  </si>
  <si>
    <t>Model variants, architecture, comparators, statistics and national corpus are described; however, full questions, 250-line prompt, raw outputs, exact settings and repeat-run variability are not available/reported in the uploaded main PDF.</t>
  </si>
  <si>
    <t>Safety is discussed and escalation behaviour was considered, with authors reporting no harmful reviewed outputs; however, there is no formal quantified safety, under-triage, over-triage or harm analysis.</t>
  </si>
  <si>
    <t>Strong access/localisation rationale (Slovenian language, underserved/rural users, elderly/disability accessibility), but no empirical subgroup or fairness performance analysis.</t>
  </si>
  <si>
    <t>Actual national deployment and GDPR-aware architecture support implementation relevance, but the system remains a research prototype without EHR integration, formal usability study, clinical workflow outcomes or patient outcome assessment.</t>
  </si>
  <si>
    <t>Uses simulated patient/family-physician/junior-ophthalmologist scenarios with progressively richer information, which gives some first-contact realism. However, cases are selected public rare-eye-disease case reports, not real first-contact consultations, with no operational constraints or evolving interaction.</t>
  </si>
  <si>
    <t>GPT-4 version and access date are reported, and the grading approach is described. Trustworthiness is limited by only ten public cases, no full reproduced inputs/outputs in the uploaded main PDF, no generation settings, no comparator, no repeat-run assessment, and high contamination risk.</t>
  </si>
  <si>
    <t>Appropriateness grading considered absence of misconceptions and reasonable differentiation, and authors discuss verification/careful referral. However, unsafe outputs, under-triage, missed urgency, over-referral, hallucination harms, or workflow harms were not systematically evaluated. || PART 2 [27 Jun 2026]: SF Limited to Partial, removing an anomalous downward override. The indicator profile (0 Yes, 2-3 Partial) gives SF Partial by rule, and ~14 other studies with the identical profile correctly stayed at SF Partial; SF Limited had been applied to only four of them. Resolved to the rule outcome for uniform treatment. SF is not in the EQ/IM interpretive Limited class.</t>
  </si>
  <si>
    <t>Study discusses rare-disease access and different end-user scenarios, but does not evaluate demographic, language, literacy, socioeconomic, geographic, or fairness-related subgroup performance.</t>
  </si>
  <si>
    <t>Offline simulated benchmark only. No clinician or patient used GPT-4 in a clinical workflow; no deployment, usability testing, human oversight process, safety monitoring, or patient outcome evaluation. Authors' implementation claims are cautious.</t>
  </si>
  <si>
    <t>Prospective real ED burn presentations and a real first-contact-relevant decision, using authentic standardized photographs. Realism is still limited because the task is image-only/offline, burns are already identified rather than undifferentiated symptoms, and no sequential consultation/workflow constraints are tested.</t>
  </si>
  <si>
    <t>Model/version, API access date, settings, comparator and expert-panel reference standard are well described. However, the full frozen prompt and supplementary raw outputs/confusion matrices are not present in the uploaded PDF, data/code are only available on request/upon acceptance, and no repeat-run or prompt-sensitivity assessment is reported.</t>
  </si>
  <si>
    <t>Safety is addressed through clinically important failure modes: systematic underestimation of deeper burns and explicit caution that depth outputs are unreliable/non-actionable. However, hallucinations/rationales, workflow harms, clinician behaviour, patient outcomes, and prospective safety monitoring are not evaluated.</t>
  </si>
  <si>
    <t>Age and anatomical-region subgroup summaries are reported and skin-tone/illumination diversity limitations are acknowledged. There is no robust fairness analysis by pigmentation, ethnicity, sex, language, socioeconomic status, or resource setting.</t>
  </si>
  <si>
    <t>Prospective real-patient silent/offline evaluation moves beyond synthetic benchmarking, and authors keep implementation claims proportionate. Implementation readiness remains Partial because there is no live workflow integration, clinician/patient outcome, usability study, external validation, or deployment monitoring.</t>
  </si>
  <si>
    <t>Uses authentic retrospective records for a clinically relevant initial etiological classification problem, but cases come from a specialist vertigo centre, not first-contact PHC; information is not sequential/evolving; no real consultation or workflow constraints are evaluated.</t>
  </si>
  <si>
    <t>ChatGLM is named but exact version/access/settings are NR. Prompt structure, evidence categories, JSON schema concept and validation loop are described, but full executable prompt/schema/code are not reported. Reference diagnosis and comparators are present but limited in detail; repeat-run variability is absent.</t>
  </si>
  <si>
    <t>The evaluation reports classification metrics, not unsafe-output analysis. Hallucination is acknowledged as a limitation, but clinical-content verification, missed serious causes, harmful reassurance, over/under-referral, and workflow harms are not measured.</t>
  </si>
  <si>
    <t>Demographic and clinical characteristics are described and referral-pattern limitations are acknowledged, but no subgroup/fairness analysis is reported. Language/communication is not central to the evaluated English/Chinese record-classification task as reported.</t>
  </si>
  <si>
    <t>The study uses retrospective real clinical records and is framed as prototype decision support, but there is no external validation, primary-care validation, live workflow integration, usability evaluation, clinician behaviour outcome, or patient outcome. Authors generally acknowledge the need for further validation.</t>
  </si>
  <si>
    <t>Uses authentic GP referral letters for real syncope referrals and a real early diagnostic/referral decision. Realism is limited because GPT-4o was evaluated offline on static letters, not during live first-contact consultation, and information was variably incomplete but not sequentially gathered.</t>
  </si>
  <si>
    <t>Model/version, comparator groups, reference standard and diagnostic metrics are reported. Trustworthiness is limited by absent full prompt in uploaded PDF, no temperature/runtime settings, no repeat-run variability, and limited reproducibility of the &gt;90k-token tailored system prompt/supplemental material.</t>
  </si>
  <si>
    <t>Safety is directly assessed through cardiac-syncope recognition, and GPT-4o missed 3/4 cardiac diagnoses with potential false reassurance. However, there were no live patient outcomes, no prospective safety monitoring, and hallucination/workflow harms were mainly discussed rather than systematically audited.</t>
  </si>
  <si>
    <t>Only limited equity-relevant information is present: age/sex are described and referral-letter information density is discussed. No subgroup or fairness analysis by sex, age, language, socioeconomic status, ethnicity, access, or health-system setting is reported; therefore the final band is Limited despite some communication/context discussion.</t>
  </si>
  <si>
    <t>Uses real GP referral letters and outcome-based adjudication, but the AI was not integrated into GP or syncope-unit workflow. No clinician-behaviour, usability, patient-outcome, external validation, deployment monitoring, or real-time implementation evaluation was performed; authors' claims remain appropriately cautious.</t>
  </si>
  <si>
    <t>Real primary-care workflow with PCPs, clinical metadata, laboratory data and fundus images, plus patient follow-up and referral outcomes. Not a classic undifferentiated symptom consultation and information was not sequentially gathered by the LLM, but the evaluated task closely reflects routine primary diabetes management and DR referral decisions.</t>
  </si>
  <si>
    <t>Model family/version, training approach, reference standards, comparators, statistical methods and code availability are reported. Trustworthiness is limited by incomplete full prompt/recommendation-template visibility in the uploaded PDF, gated data, no repeat-run variability and incomplete inference settings.</t>
  </si>
  <si>
    <t>Possible harm was explicitly rated in the LLM recommendation evaluation, and real referral adherence was measured. However, there was no long-term adverse-event surveillance, no systematic hallucination audit in deployment, no hard clinical outcome safety endpoint, and workflow harms were mainly discussed as implementation considerations.</t>
  </si>
  <si>
    <t>Equity/access is central: low-resource/LMIC framing, multiethnic multicountry image datasets, Chinese and English LLM evaluation, standard and portable camera validation, rural/urban PCP assistive testing, and access implications for underserved diabetes populations. Formal individual-level fairness analyses remain limited but the domain is strongly addressed.</t>
  </si>
  <si>
    <t>One of the more implementation-relevant studies: prospective real-world primary care workflow deployment with PCPs, patient self-management outcomes, referral adherence/time, recommendation quality/empathy evaluation and PCP satisfaction. Caution remains because it was non-randomized, single prospective site, short follow-up and not powered for long-term clinical outcomes.</t>
  </si>
  <si>
    <t>Patient-personalized thyroid scenarios reflect plausible first-line next-step decisions, but all cases are virtual, static and non-sequential. No real patients, consultations, workflow constraints or clinician use were evaluated.</t>
  </si>
  <si>
    <t>Architecture, model families, query dates, evaluation criteria and comparator models are described. Trustworthiness is limited by absent full outputs/supplements in the uploaded PDF, no exact generation settings, no repeat-run testing, unblinded specialist ranking and no objective gold-standard answer set.</t>
  </si>
  <si>
    <t>Safety was explicitly included as an expert ranking criterion and reference hallucination was assessed, but unsafe outputs were not systematically categorized, no under-/over-referral failures were quantified, and there were no real patient or workflow safety outcomes.</t>
  </si>
  <si>
    <t>Only limited equity-relevant reporting is present: questions were translated from Korean to English and source materials were selected from several regions. There is no subgroup, language, literacy, demographic, access or fairness analysis.</t>
  </si>
  <si>
    <t>Prototype benchmark only. The paper discusses frontline/GP support and uses a RAG design with references, but there is no deployment, clinician workflow evaluation, patient outcome, usability testing with GPs, external validation or implementation monitoring.</t>
  </si>
  <si>
    <t>Static published case reports contain real clinical details and a diagnostic task, but they are curated specialist cases, not undifferentiated first-contact presentations, sequential consultations, or realistic PHC workflow.</t>
  </si>
  <si>
    <t>ChatGPT version and simple prompts are reported and the resident comparator is described. Trustworthiness is limited by no access date/generation settings, no repeat-run/prompt-sensitivity analysis, a small public case set with contamination risk, and only a case-report diagnosis as reference standard.</t>
  </si>
  <si>
    <t>No structured safety analysis. The paper notes incorrect diagnoses and discusses potential future triage use, but does not assess unsafe reassurance, missed urgent referral, over-referral, hallucinations, or workflow/process harms.</t>
  </si>
  <si>
    <t>No subgroup, representativeness, language, access or fairness analysis. Equity implications of glaucoma triage are not evaluated.</t>
  </si>
  <si>
    <t>Benchmark-only case-report evaluation. The authors discuss potential future use in primary care, emergency services and eye-care triage, but there is no prospective, silent, workflow, clinician-use, or patient-outcome evaluation.</t>
  </si>
  <si>
    <t>Uses authentic otoscopic images and targets primary-care/mobile diagnostic support, but evaluation is retrospective, image-only and not a real first-contact consultation or workflow.</t>
  </si>
  <si>
    <t>Some model architecture and data-processing details are reported, but exact hybrid LLM model/version, access date, generation settings, full prompts and LLM output reproducibility are not reported. Reference standard and comparator reporting rely partly on prior work.</t>
  </si>
  <si>
    <t>No structured unsafe-output or patient-harm analysis. The paper discusses privacy, secure APIs and clinician oversight, but diagnostic advice safety and LLM-specific errors are not systematically evaluated. || PART 2 [27 Jun 2026]: SF Limited to Partial, removing an anomalous downward override. The indicator profile (0 Yes, 2-3 Partial) gives SF Partial by rule, and ~14 other studies with the identical profile correctly stayed at SF Partial; SF Limited had been applied to only four of them. Resolved to the rule outcome for uniform treatment. SF is not in the EQ/IM interpretive Limited class.</t>
  </si>
  <si>
    <t>Underserved/resource-limited and mobile access implications are discussed, but no differential performance or fairness analysis is reported.</t>
  </si>
  <si>
    <t>Retrospective real-image validation and mobile prototype move beyond a simple text benchmark, but there is no live workflow integration, patient outcome evaluation, external prospective validation or demonstrated real-world implementation impact.</t>
  </si>
  <si>
    <t>Synthetic vignettes reflect common first-contact GP antibiotic-prescribing decisions and include country-specific guideline context, but they are static, non-sequential and not real consultations or workflow data.</t>
  </si>
  <si>
    <t>Models and comparators are clearly named and national guidelines form a clear reference standard. Reproducibility is limited by absent full vignette/prompt set in the main PDF, no decoding settings, one GP per country and no repeat-run/prompt-sensitivity testing.</t>
  </si>
  <si>
    <t>Safety is stronger than simple accuracy benchmarks because antibiotic yes/no decisions, dose/duration, hallucination, toxicity and data leakage were assessed. However, there were no real patient outcomes, no live prescribing decisions and no systematic clinical harm adjudication.</t>
  </si>
  <si>
    <t>Country-specific and language/guideline context was explicitly tested, including Norway as a non-English guideline setting, and the study highlights poorer performance outside US/UK contexts. There is no patient-level demographic subgroup or fairness analysis.</t>
  </si>
  <si>
    <t>Benchmark-only study. It addresses a real primary-care prescribing task and makes proportionate cautionary claims, but there is no workflow integration, clinician-use evaluation, patient outcome, prescribing behaviour outcome or implementation monitoring.</t>
  </si>
  <si>
    <t>Short patient-like vignettes reflect first-contact diagnostic/triage questions, but cases are synthetic, single-turn and lack real workflow constraints, sequential information, examination, and operational context.</t>
  </si>
  <si>
    <t>Model identities and access window are reported; prompt structure and an example are described. Reproducibility is limited by missing generation settings, unavailable full appendix/prompts/raw outputs in the uploaded PDF, public-vignette contamination risk, and no repeat-run variability testing.</t>
  </si>
  <si>
    <t>Safety is assessed more directly than in simple accuracy studies through over-triage, under-triage discussion and safety-of-advice metrics. However, there is no real patient outcome, clinical harm adjudication, hallucination assessment, or workflow safety evaluation.</t>
  </si>
  <si>
    <t>No subgroup, language, literacy, demographic, representativeness or fairness analysis was reported. Equity and differential performance are not evaluated.</t>
  </si>
  <si>
    <t>Benchmark-only evidence. The study discusses possible clinical integration and makes cautious claims, but there is no real-world workflow, clinician-use, patient-outcome, implementation, or care-process evaluation.</t>
  </si>
  <si>
    <t>Real specialist dizziness histories provide authentic clinical content and the task has first-contact relevance, but cases came from a neuro-otology clinic, indeterminate/incomplete cases were excluded, 40/140 diagnostic cases were synthetic, and no live primary-care workflow was evaluated.</t>
  </si>
  <si>
    <t>Model identity is clear and Figure 1 describes the workflow/prompt structure, but access/testing dates, generation settings, complete prompts/raw outputs, repeat-run variability and public data are not reported. The reference standard is mixed: neuro-otologist diagnosis for clinical cases and specialist-validated synthetic cases.</t>
  </si>
  <si>
    <t>Safety is partly addressed through peripheral-versus-central classification and privacy/guardrail discussion. However, hallucination/misleading advice and real clinical harms were not formally tested. The central-versus-peripheral analysis found all 7 errors were central etiologies classified as peripheral, a clinically important safety signal.</t>
  </si>
  <si>
    <t>Age/sex/symptom side and dataset composition are described, and representational bias is discussed, but no demographic subgroup or fairness analysis is reported. Access benefits of a local open-source model are plausible but not empirically evaluated.</t>
  </si>
  <si>
    <t>Retrospective real clinical histories and local open-source design are more implementation-relevant than pure benchmarks, but there was no live workflow, clinician-use study, patient outcome, referral outcome, prospective validation or cost-effectiveness evaluation. Claims should remain capability/screening-potential only.</t>
  </si>
  <si>
    <t>Real eConsult cases and chart context provide authentic workflow-adjacent clinical material; however, the task is specialist eConsult response generation/evaluation, not a live first-contact consultation, and no patient encounter or iterative workflow was tested.</t>
  </si>
  <si>
    <t>Model families/versions are named and the LaJ prompt is included, but full SAGE generation prompt, decoding settings, raw outputs/cases, complete code and repeat-run variability are not reported. The reference standard is a human specialist silver-label plus physician majority vote, appropriate for concordance but not a true clinical gold standard.</t>
  </si>
  <si>
    <t>Safety is assessed indirectly through clinical concordance/discordance with human specialist answers and claim support, but no direct harmful-output adjudication, patient outcome, under-/over-referral, or workflow safety endpoint was evaluated.</t>
  </si>
  <si>
    <t>Age and sex of cases are reported and eConsults address access to specialty care, but no subgroup performance, language/literacy, race/ethnicity or fairness analysis is reported.</t>
  </si>
  <si>
    <t>Uses real retrospective eConsult workflow data and evaluates an AI-assisted eConsult response system, which is more implementation-adjacent than synthetic benchmarks. However, there is no live deployment, clinician-use outcome, patient outcome, referral impact, or prospective implementation evaluation.</t>
  </si>
  <si>
    <t>Authentic fundus-image datasets and primary eye-care/community screening framing support clinical realism, but the evaluation is retrospective, image-only and not an actual first-contact consultation or live triage workflow.</t>
  </si>
  <si>
    <t>Model architecture, task routing, datasets and comparators are described, but full prompts/Annexes, generation settings, full denominators and raw outputs are not present in the uploaded PDF; no repeat-run variability reported.</t>
  </si>
  <si>
    <t>Safety is addressed indirectly through severity/referral-relevant detection and limitations such as cataract/media opacity, but no real-world harmful-output, under-referral, over-referral, or patient-safety outcome evaluation is reported.</t>
  </si>
  <si>
    <t>Ethnic composition and access implications are discussed, and authors explicitly identify under-representation of African populations, children and adolescents, but no formal subgroup performance/fairness analysis is visible in the uploaded main PDF.</t>
  </si>
  <si>
    <t>The study goes beyond a simple benchmark through large retrospective datasets, external testing and clinical benchmarking, but there is no prospective deployment, clinician behaviour assessment, patient outcome evaluation or implementation monitoring.</t>
  </si>
  <si>
    <t>Direct pediatric primary-care prescribing task using common infection scenarios, but scenarios/questions were author-generated, diagnosis-specific, non-interactive and not based on real consultations or sequential information.</t>
  </si>
  <si>
    <t>Model/version and access date reported, and expert rating process described. Reproducibility is limited because full prompts/questions and raw outputs are only referenced as supplemental material not present in uploaded PDF; generation settings and repeat-run variability NR; reference standard is subjective expert Likert scoring.</t>
  </si>
  <si>
    <t>Safety is addressed indirectly through clinical translatability ratings and discussion of posology omissions, guideline mismatch and hallucination risk. No dedicated unsafe-output taxonomy, patient-outcome assessment, or systematic harm adjudication.</t>
  </si>
  <si>
    <t>No subgroup, language, literacy, demographic, or differential-performance analysis. Only partial representativeness signal is that expert raters came from different Italian regions; scenario/user/patient representativeness was not formally assessed.</t>
  </si>
  <si>
    <t>Override to Limited: despite outpatient framing and cautious call for further studies, this is a synthetic, non-interactive answer-generation benchmark with no real patients, workflow integration, user behaviour, antimicrobial-stewardship process, or outcome evaluation.</t>
  </si>
  <si>
    <t>Thyroid-result interpretation can inform diagnosis, referral/urgency and patient next steps, but cases were fictional, single-shot and laboratory-result based rather than undifferentiated first-contact consultations. Patient prompt context partly reflects real NHS result-access/GP access constraints.</t>
  </si>
  <si>
    <t>Model versions and query month reported; prompt templates and consensus comparator described. Reproducibility limited because full cases/AI responses are only supplementary and not present in uploaded PDF; generation settings and repeat-run variability NR.</t>
  </si>
  <si>
    <t>Safety was explicitly assessed for patient-facing responses, including unsafe reassurance, missed urgent secondary hypothyroidism and medication/reference-range misinterpretation. However this remained a small simulated assessment with no real patient outcome or prospective harm monitoring.</t>
  </si>
  <si>
    <t>Equity/access issues are discussed through NHS app access, GP waits, health literacy/numeracy and possible online self-diagnosis. No differential performance or demographic subgroup analysis; race/ethnicity was not included and bias was only noted as a possible future issue.</t>
  </si>
  <si>
    <t>Override to Limited: despite relevant patient-access context and proportionate conclusions, this is a fictional, non-interactive benchmark with no real patients, workflow integration, clinician uptake, implementation process, or patient outcomes.</t>
  </si>
  <si>
    <t>Real rehabilitation outpatients and real triage/referral categories across the Chinese hierarchical system, with authentic clinical information. However, presentations were diagnosis/rehabilitation-service focused, structured and non-sequential, not undifferentiated first-contact consultations.</t>
  </si>
  <si>
    <t>Prompt structure, inputs, comparators, statistical methods and quality controls are described, including new conversation windows and disabled chat history/training. Limitations: exact ChatGPT-4 release/access date and generation settings NR; no gold-standard triage reference; no full case-level dataset in the PDF; repeat-run variability not tested.</t>
  </si>
  <si>
    <t>No direct unsafe-output or harm analysis, and no under-/over-triage adjudication against a gold standard. Safety is addressed mainly in discussion through cautions about independent ChatGPT triage, data latency, privacy/security, ethics, transparency and clinician responsibility.</t>
  </si>
  <si>
    <t>Sampling across eastern/central/western China, institution levels and six disease categories supports representativeness, and the paper discusses uneven rehabilitation resources and access. However, no differential performance/subgroup analysis by demographics, region, diagnosis, disability, or institution level was reported.</t>
  </si>
  <si>
    <t>Real-patient multicentre workflow-adjacent triage evaluation, with DRP already implemented and assessors trained. Implementation relevance is stronger than vignette-only studies, but ChatGPT was not deployed in live care, did not affect outcomes, and was not evaluated for workflow uptake, safety monitoring or patient impact.</t>
  </si>
  <si>
    <t>Vignettes were designed to capture ambiguous real-world GP presentations of childhood anxiety and the task is a first-contact recognition/referral decision. However, the evaluation is standardized, non-interactive, synthetic, and lacks evolving information or real consultation workflow.</t>
  </si>
  <si>
    <t>Models and broad versions are reported for ChatGPT, Claude and Gemini, prompts/questions are described, and 10 repeat runs were conducted. Reproducibility is limited by absent full vignette text in the uploaded PDF, incomplete model snapshot/settings, use of prior GP/MHP comparator data, and no independent diagnostic adjudication within this study.</t>
  </si>
  <si>
    <t>Safety is addressed indirectly through anxiety under-recognition and referral-intensity patterns; AI often recommended more intensive/specialist care and the discussion cautions against standalone use. There was no explicit unsafe-output adjudication, patient-outcome assessment, or harm taxonomy.</t>
  </si>
  <si>
    <t>Override to Limited: equity is discussed conceptually through access, biased/non-representative data and need for cultural/socioeconomic context, but the study does not evaluate subgroup or differential performance, language/literacy, or representativeness empirically.</t>
  </si>
  <si>
    <t>Benchmark-only vignette study with no real patients, silent prospective evaluation, workflow integration, patient outcomes, or implementation process. Claims are mostly proportionate in concluding AI should support rather than replace clinicians.</t>
  </si>
  <si>
    <t>Common chief-complaint vignettes and differential-diagnosis generation are relevant to first-contact diagnosis, but the cases were synthetic, typical, non-sequential and not embedded in a real consultation or constrained workflow.</t>
  </si>
  <si>
    <t>Model/version/access date and exact prompt are reported; physician comparator/reference process is described. Reproducibility is limited by missing full vignette/output content in the uploaded PDF, internally generated reference answers, no detailed generation settings, and no repeat-run or prompt-sensitivity testing.</t>
  </si>
  <si>
    <t>No direct unsafe-output or harm analysis was performed. The paper discusses misleading answers, bias and need for external validation, but does not assess under-triage, missed emergencies, unsafe ordering, hallucinations, or patient-facing harm.</t>
  </si>
  <si>
    <t>No subgroup/fairness analysis. Vignettes cover common chief complaints, and the discussion mentions potential model biases, but no demographic, language, access, or differential-performance assessment is reported.</t>
  </si>
  <si>
    <t>Benchmark-only synthetic vignette study. It provides diagnostic capability evidence but no real patients, no silent/prospective/workflow evaluation, no care-process outcome, and no deployment or implementation assessment.</t>
  </si>
  <si>
    <t>Authentic patient portal messages to PCPs and emergency escalation are directly relevant to first-contact triage. Clinical realism is limited by offline retrospective evaluation, one-message classification, no sequential consultation, and no live workflow constraints beyond the portal context.</t>
  </si>
  <si>
    <t>Model family/version and comparator methods are described, and the real-world dataset/reference process is reported. Reproducibility is limited because exact prompts/settings are in unavailable appendices, patient-level data are not openly available, the reference standard is operational rather than independent adjudication, and repeat-run variability was not assessed.</t>
  </si>
  <si>
    <t>Emergency detection is the core outcome and false negatives/false positives are reported, including misclassification examples. However, this remains offline evaluation with no live patient notification, no adverse-event follow-up, and only limited reasoning-process review.</t>
  </si>
  <si>
    <t>No empirical subgroup, language, literacy, demographic, or fairness analysis was reported. The study describes message categories and discusses access/portal response delays broadly, but provides little usable evidence on differential performance or equity implications.</t>
  </si>
  <si>
    <t>Uses authentic primary-care portal messages and evaluates a clinically relevant emergency-triage task, but remains retrospective/offline. No live patient-facing warning, clinician workflow integration, usability, implementation outcome, or patient outcome was evaluated.</t>
  </si>
  <si>
    <t>Authentic retrospective clinical cases and a diagnostic task relevant to non-specialist recognition/signposting provide some realism. However, cases are specialist orofacial-pain records, not undifferentiated first-contact consultations; no sequential information gathering or live workflow constraints were evaluated.</t>
  </si>
  <si>
    <t>GPT4 and comparators are described, and the ICOP hierarchy/reference diagnosis is clear enough for appraisal. Reproducibility is limited by unavailable full prompt supplement, no access date/settings, closed case data, single-run evaluation, and a treating-clinician rather than independent adjudicated gold standard.</t>
  </si>
  <si>
    <t>Incorrect diagnoses and diagnostic variability are reported, and authors discuss oversight/safety. However, there is no dedicated analysis of unsafe outputs, missed urgent diagnoses, over-referral, hallucination, patient harm, or workflow safety; therefore safety evidence remains limited. || PART 2 [27 Jun 2026]: SF Limited to Partial, removing an anomalous downward override. The indicator profile (0 Yes, 2-3 Partial) gives SF Partial by rule, and ~14 other studies with the identical profile correctly stayed at SF Partial; SF Limited had been applied to only four of them. Resolved to the rule outcome for uniform treatment. SF is not in the EQ/IM interpretive Limited class.</t>
  </si>
  <si>
    <t>Age/sex composition is reported and broader bias/governance concerns are discussed, but no subgroup or fairness analysis is performed and no language, literacy, ethnicity, socioeconomic or access-differential performance is assessed.</t>
  </si>
  <si>
    <t>Uses authentic retrospective clinical cases and describes a beta website implementation, but no live clinical deployment, patient/clinician workflow evaluation, usability, safety monitoring, referral impact or patient outcomes were assessed. Claims are mostly cautious but the implementation evidence remains preliminary.</t>
  </si>
  <si>
    <t>Medication prescribing/ADR management is clinically relevant and the study includes real EHR notes plus workflow/usability considerations. However, most validation uses synthetic cases, the real-world dataset is small and offline, and there is no live consultation/prescribing deployment or sequential clinical interaction.</t>
  </si>
  <si>
    <t>Model families and versions, architecture, evaluation metrics, repeat-run consistency, code/data availability and confidence analysis are reported. Limitations: prompts/settings are partly outside the PDF/repository-dependent, reference standards are not prospective independent adjudication, and real-world data are not fully open.</t>
  </si>
  <si>
    <t>Safety is a major focus: life-threatening false negatives, alert burden, false alarms, confidence thresholds and clinical review escalation are evaluated. Final kept Partial because safety evidence remains offline/prototype-based and does not include live patient outcomes or post-deployment monitoring. || PART 2 [27 Jun 2026]: SF Partial to Strong, reversing the Part D conservative override. Uniform-treatment check answered: three other non-deployed studies with 4 SF Yes already hold SF Strong (S003 maturity 2, S008 maturity 2S, S020 maturity 1). The SF band rule has no deployment gate (deployment gates IM, which S048 reflects as maturity 2, not SF); 4 SF Yes earns SF Strong. The offline/prototype nature is a realism caveat captured in IM, not SF.</t>
  </si>
  <si>
    <t>Usability participants' specialty/experience/setting are described, but no patient subgroup, language/literacy, demographic fairness or differential performance analysis is reported. Equity/access is discussed mainly through deployment flexibility, not empirically assessed.</t>
  </si>
  <si>
    <t>Implementation readiness is above most benchmark studies because the paper describes a prototype, API/FHIR integration, response times, clinician usability ratings, deployment challenges and risk thresholds. Final kept Partial because there is no prospective clinical deployment, workflow outcome, override-rate study, or patient outcome assessment.</t>
  </si>
  <si>
    <t>Simulated primary-care ENT referral vignettes directly target first-contact referral/urgency decisions, including high-stakes cases. Realism is limited by synthetic text-only scenarios, no real patients, no dynamic history-taking, no physical examination, and no live primary-care workflow constraints.</t>
  </si>
  <si>
    <t>Prompt structures, reviewer rubric approach, comparator model families and statistical methods are described, but exact GPT/Gemini versions, access dates, generation settings, full vignettes and full outputs are unavailable. Reference standard is expert/rubric-based rather than an independent clinical ground truth.</t>
  </si>
  <si>
    <t>Risk/harm assessment, referral urgency, over-testing and case-level variability are assessed or discussed, and expert reviewers noted few minor unnecessary investigations. However, there is no dedicated unsafe-output adjudication, no real missed-referral outcome, no patient harm analysis and no live safety monitoring.</t>
  </si>
  <si>
    <t>Lay reviewer demographics and native-English status are reported and limitations mention linguistic/cultural generalisability, but no subgroup/fairness performance analysis is conducted. No assessment by language, literacy, socioeconomic status, geography, ethnicity or patient vulnerability.</t>
  </si>
  <si>
    <t>Pure simulation study. It assesses referral-triage outputs, communication and reviewer reliability, but does not evaluate live workflow integration, referral completion, clinician behaviour, resource use, waiting times, patient outcomes or implementation feasibility in practice.</t>
  </si>
  <si>
    <t>Cases were adapted from real encounters and presented sequentially, with practicing generalist physicians using usual resources in a timed simulated task. Realism remains limited because the study used only five vignettes, no live patient interaction, no real workflow and no direct first-contact primary-care setting.</t>
  </si>
  <si>
    <t>GPT-4 and ChatGPT Plus are named; the RCT comparator is appropriate and blinded expert scoring is described. Gaps: exact model snapshot/settings and full prompt/case materials are not available in the uploaded PDF; the reference standard is an expert Delphi scoring rubric rather than objective patient outcomes; repeat prompting is limited to GPT-4-alone outputs.</t>
  </si>
  <si>
    <t>Potential harm was explicitly rated by a blinded reviewer and reported by likelihood and severity. However, safety analysis was exploratory, response-level rather than outcome-based, and did not specifically evaluate hallucinations, under-triage, over-testing, or real clinical harm in practice.</t>
  </si>
  <si>
    <t>Participant specialty/career stage and prior GPT experience are reported, but sex/gender and broader population characteristics were not collected and no subgroup/fairness analysis was performed. Social determinants are conceptually relevant to management reasoning but not empirically evaluated as an equity domain.</t>
  </si>
  <si>
    <t>This goes beyond pure in-silico benchmarking because practicing physicians were randomized to use GPT-4 in a simulated decision-support workflow. Implementation readiness remains Partial because there was no live clinical deployment, workflow integration, patient outcome, clinician adoption, or safety monitoring study.</t>
  </si>
  <si>
    <t>Real patient-facing outpatient reception workflow using authentic patient queries/conversations, sequential audio-to-audio interaction, triaging/primary-care concerns, and explicit operational constraints (high workload, repeated Q&amp;R, negative emotions). Strong is for low-stakes first-contact reception workflow, not full diagnostic consultation.</t>
  </si>
  <si>
    <t>Model family and software ecosystem are reported and the RCT/nurse comparator is clear. Trustworthiness remains Partial because the exact GPT-3.5 snapshot/access date and generation settings are NR, full prompt template/examples are in unavailable supplements, data are gated, and no repeat-run/output-variability analysis is reported.</t>
  </si>
  <si>
    <t>Safety is explicitly rated and uncertainty alerts/nurse review are workflow-integrated; repeated Q&amp;R and negative emotions are process-harm proxies, and over-reliance/privacy risks are discussed. However, the task is low-stakes reception, under-/over-triage are not systematically reported, hallucination analysis is indirect, and no clinical adverse-outcome endpoint is evaluated. [Audit 2026-07-02: SF4 token normalised NR-&gt;No (over-triage/unnecessary escalation not assessed as a distinct failure mode; NR is out of the Yes/Partial/No/NA vocabulary). Band unchanged (Partial).]</t>
  </si>
  <si>
    <t>Some equity-relevant elements are present: sex/gender/age reporting, Mandarin communication context, query-type analysis, recruitment/exclusion criteria, and discussion of fairness and underrepresentation of non-English/non-high-income perspectives. No formal demographic fairness or subgroup performance analysis by protected/social groups is reported.</t>
  </si>
  <si>
    <t>Genuine workflow-integrated real-patient RCT with audio-to-audio patient interaction, alert-triggered nurse oversight, process and satisfaction outcomes, and nurse workload feedback. Implementation readiness is Strong for outpatient reception communication support, but claims should remain bounded by the low-stakes, site-specific hospital setting.</t>
  </si>
  <si>
    <t>Synthetic acute chest-pain cases represent a clinically relevant first-contact/ED triage decision, and the 44-variable dataset approximates presentation before tests. However, there are no real patients, no authentic workflow, and information is static rather than evolving/sequential.</t>
  </si>
  <si>
    <t>Model version date and repeated-run design are reported, and TIMI/HEART comparators are clear. Trustworthiness remains Partial because exact final prompts and generation settings are incomplete, the 44-variable analysis lacks an independent reference standard, and reproducibility depends on external data access plus a drifting web model.</t>
  </si>
  <si>
    <t>The study directly examines safety-relevant inconsistency in risk scores and highlights possible premature discharge, risk-category disagreement, and illogical ED test recommendations. However, there is no real-patient harm endpoint, no formal unsafe-output adjudication, and no deployed workflow evaluation.</t>
  </si>
  <si>
    <t>Gender and race were explicitly tested for diagnostic/test-recommendation bias and variable weighting. Bias assessment is limited by simulation, binary sex and race categories, no broader demographic/social subgroup analysis, and no access or structural-equity evaluation.</t>
  </si>
  <si>
    <t>Implementation readiness is Limited despite proportionate conclusions: this is a synthetic benchmark with no real patients, no silent/prospective/workflow evaluation, no human oversight model, and no implementation outcomes. It mainly demonstrates a reliability barrier to deployment.</t>
  </si>
  <si>
    <t>Real ED patient self-report symptom data before physician assessment and a genuine diagnosis/triage decision. However, ChatGPT/WebMD were evaluated offline on static Ada-collected data rather than in a live evolving consultation or clinical workflow.</t>
  </si>
  <si>
    <t>ChatGPT versions 3.5 and 4.0, comparators and outcomes are described. Trustworthiness remains Partial because exact model snapshots/access dates/settings are NR, prompts and full case inputs are only partially reproduced, and prompt sensitivity was observed but not systematically evaluated.</t>
  </si>
  <si>
    <t>Unsafe triage is a central outcome, with under-triage against physician consensus and too-cautious triage both reported. The study also discusses diagnosis-triage discordance and risks to patients, but no real patient harm endpoint, hallucination adjudication, or deployed workflow safety monitoring was assessed.</t>
  </si>
  <si>
    <t>Equity is only indirectly addressed: adult English-speaking eligibility, patient self-report/communication issues, representativeness limitations, and earlier Ada usability observations by race/ethnicity/gender/age are discussed. No formal ChatGPT/WebMD subgroup performance or fairness analysis is reported.</t>
  </si>
  <si>
    <t>Real patient data and clinically actionable triage outcomes move beyond synthetic benchmarking, and conclusions are appropriately cautious. Implementation readiness remains Partial because the LLM assessment was offline, not prospective/live, and patient interpretation or behaviour after advice was not evaluated.</t>
  </si>
  <si>
    <t>Real consecutive ED presentations and a genuine triage/urgency decision using initial clinical/vital-sign information; however ChatGPT processed standardized text cases rather than participating in live workflow, and this is ED/frontline adjacent rather than PHC.</t>
  </si>
  <si>
    <t>ChatGPT-4/November 2023 and a prompt example are reported, and the comparator is clinically relevant. Reproducibility is limited by incomplete prompt/case availability, NR generation settings, single-run testing, and a reference standard based on resident EC median with only moderate EC agreement.</t>
  </si>
  <si>
    <t>Safety is addressed through under-triage, over-triage and high-acuity detection metrics, but there is no direct patient-outcome harm assessment, hallucination/misleading-output review, or deployed workflow safety evaluation.</t>
  </si>
  <si>
    <t>Only demographic description and Turkish-language evaluation are reported. No subgroup/differential performance analysis by sex, age, language, socioeconomic status or other equity-relevant group; single-centre adult sample limits representativeness.</t>
  </si>
  <si>
    <t>Uses authentic consecutive ED cases and a silent prospective/cross-sectional triage evaluation, but no workflow integration, usability, patient outcome assessment or implementation evaluation. Claims about integration should remain cautious.</t>
  </si>
  <si>
    <t>Real ED-derived acute presentations and a genuine triage/urgency decision, but evaluated as static anonymized vignettes rather than live first-contact workflow; no sequential information gathering or operational time pressure.</t>
  </si>
  <si>
    <t>Models and broad versions are named and repeat runs performed; comparator/reference standard is clinically appropriate. Reproducibility is limited because full vignettes/prompts/model parameters are in an unavailable supplement, and MTS algorithm diagrams were not accessible.</t>
  </si>
  <si>
    <t>Safety is addressed through over- and under-triage patterns and identification of the most critical Red cases, but there is no patient-outcome harm assessment, hallucination/misleading-output review, or live workflow safety evaluation.</t>
  </si>
  <si>
    <t>Equity is minimally addressed. Nonmedical demographics such as race were excluded, and there is no subgroup/fairness analysis. Representativeness is partially considered through comparison with ED case distribution, but equity-relevant performance is not assessed.</t>
  </si>
  <si>
    <t>Although based on real ED cases, the evaluation remains an in-silico vignette benchmark. The second-opinion simulation did not significantly improve untrained doctors and there was no live workflow, usability, efficiency, outcome or implementation evaluation.</t>
  </si>
  <si>
    <t>Synthetic ESI-style scenarios target a genuine emergency triage/urgency decision and include presenting symptoms/vital signs, but there are no real patients, no sequential information gathering, no live workflow and no operational time-pressure evaluation.</t>
  </si>
  <si>
    <t>ChatGPT January 9 version, full scenario set and expert consensus process are reported. Reproducibility is limited by NR exact prompt wording, NR generation settings, single-run testing, one chatbot/model only and synthetic case construction.</t>
  </si>
  <si>
    <t>Safety is addressed through under-triage, over-triage, and high-acuity detection metrics. There is no direct unsafe-output adjudication, hallucination/misleading-advice review, patient outcome harm assessment or workflow safety evaluation.</t>
  </si>
  <si>
    <t>Equity is not meaningfully assessed. The study uses synthetic scenarios and reports no subgroup, language, literacy, socioeconomic, geographic or demographic differential performance analysis.</t>
  </si>
  <si>
    <t>Pure in-silico scenario benchmark. It does not evaluate real-patient triage, clinician workflow, usability, time/effort, patient outcomes, implementation feasibility or deployment monitoring; authors appropriately call for real large-sample validation.</t>
  </si>
  <si>
    <t>Synthetic vignettes represent first-contact diagnosis/triage decisions across self-care, urgent and emergent categories, but there are no real patients, no sequential history, no real consultation workflow and no operational constraints beyond short case wording.</t>
  </si>
  <si>
    <t>GPT-3 is named and July 2022 testing is reported, but exact engine/snapshot/settings are NR. Prompting procedure and one illustrative prompt are described, with repeated example-prompt sampling and calibration; full appendix/vignettes are referenced but not available in the uploaded PDF.</t>
  </si>
  <si>
    <t>Safety is addressed through triage error analysis (seven deprioritised truly emergent/same-day cases and seven overcalled non-emergent cases) and through illustrative harmful-misinformation outputs surfaced by the authors (GPT-3 stating it is safe to smoke during pregnancy; that vaccines cause death and are untested for safety), framed as a guardrails-before-deployment concern. These were reported but not systematically quantified, hence SF3 Partial. No patient-outcome harm assessment or workflow safety evaluation. SF FINAL Partial (2 Yes, 2 Partial, 1 No).</t>
  </si>
  <si>
    <t>No empirical equity/fairness analysis by demographic, language, literacy, race/ethnicity, gender, socioeconomic or geography. Authors discuss general bias/misinformation risks and potential access implications only narratively.</t>
  </si>
  <si>
    <t>Pure synthetic vignette benchmark with no real-patient, clinician workflow, usability, implementation, patient behaviour or deployment evidence. Authors keep claims cautious and call for validation before safety-critical use.</t>
  </si>
  <si>
    <t>The study evaluates first-contact diagnosis/triage decisions across emergent, nonemergent and self-care categories, but uses short synthetic/public vignettes rather than real patients, sequential information gathering or live workflow.</t>
  </si>
  <si>
    <t>GPT-4 version/date and standardized prompt are reported; physician comparator and diagnostic review process are described; repeated analyses were performed. Reproducibility is limited by NR generation settings and reliance on unavailable supplementary vignette/answer tables; reference standard is a prior vignette ground truth plus reviewer adjudication rather than clinical outcomes.</t>
  </si>
  <si>
    <t>Safety is addressed indirectly through triage accuracy by urgency category and repeat consistency, but there is no explicit unsafe-output adjudication, hallucination/misleading-advice review, patient-outcome harm assessment or workflow safety evaluation.</t>
  </si>
  <si>
    <t>Equity is an explicit study aim: diagnostic and triage accuracy were tested after adding Black, White, Asian and Hispanic labels. However, this is a limited vignette-label experiment rather than real patient subgroup performance, intersectional analysis, language/literacy assessment or structural equity evaluation.</t>
  </si>
  <si>
    <t>Pure in-silico vignette benchmark with no real-patient, clinician workflow, usability, patient behaviour, implementation feasibility or deployment monitoring. Claims are partly forward-looking and should not be interpreted as deployment readiness.</t>
  </si>
  <si>
    <t>START disaster triage is a real frontline emergency/disaster decision type, and cases include simulated adult/pediatric casualties with vitals and injury/illness descriptors. However, all data are simulated vignettes, not real patients; there is no sequential information gathering, live field workflow, or operational stress/interface evaluation.</t>
  </si>
  <si>
    <t>GPT-4/ChatGPT via API and September 2023 testing are reported, and repeatability/reproducibility are robustly assessed. Trustworthiness is limited by NR exact model snapshot/settings, unavailable multimedia appendices containing full prompts/vignettes/script, and lack of independent human comparator beyond expert reference standard.</t>
  </si>
  <si>
    <t>Safety is addressed through undertriage, overtriage, invalid responses and discussion of hallucinations/confabulations, privacy and workflow implications. No real-patient harm, clinician action, or live workflow safety assessment was performed.</t>
  </si>
  <si>
    <t>No empirical fairness/subgroup analysis by race/ethnicity, language, sex/gender, socioeconomic status or geography. Age/sex exist in vignettes but are not analysed as equity variables.</t>
  </si>
  <si>
    <t>Pure in-silico simulated disaster-triage study. No deployment, usability, workflow integration, patient outcome, clinician behaviour, procurement/governance or monitoring evaluation; authors explicitly call for rigorous validation before implementation.</t>
  </si>
  <si>
    <t>Real consecutive ED presentations and an actual frontline acuity decision are used, but the evaluation is silent/offline from static EHR/nurse-anamnesis summaries, without evolving information, patient interaction, live workflow pressure, or measured operational outcomes.</t>
  </si>
  <si>
    <t>GPT-4 and the OpenAI web interface are identified and the prompt/input data are reported. Trustworthiness is limited by NR exact model snapshot/settings, single-prompt/single-run design, and no outcome-based or fully independent adjudicated gold standard; senior physician/protocol assessment is a comparator/reference for agreement rather than clinical truth.</t>
  </si>
  <si>
    <t>Safety is addressed mainly through the finding that GPT-4 overestimated acuity/over-triaged relative to human evaluators and through discussion of resource implications. The study does not explicitly adjudicate unsafe outputs, missed urgency, hallucinations, or patient-harm outcomes.</t>
  </si>
  <si>
    <t>The study reports gender sub-analysis and age/vital-sign correlations, but no race/ethnicity, language, literacy, socioeconomic, disability or geographic equity analysis. Consecutive sampling supports representativeness within a single adult ED but remains limited.</t>
  </si>
  <si>
    <t>The study uses real patient data and compares GPT-4 with human clinical assessments, but remains a silent observational comparison with no live workflow integration, usability testing, clinician behaviour measurement, patient outcomes, governance model, or deployment monitoring.</t>
  </si>
  <si>
    <t>Real ED presentations and a genuine triage/urgency decision are represented, but the evaluation is a static reconstructed-vignette simulation, not live first-contact workflow; no sequential history-taking, evolving information, time pressure or operational constraints were measured.</t>
  </si>
  <si>
    <t>Chat-GPT 3.5 is identified, comparators are clinically appropriate, and outcomes/statistics are reported. Trustworthiness is limited by NR exact model snapshot/access date/settings, no full prompt or full vignette set, small sample, single-run design, and partly expert-judgement reference standards.</t>
  </si>
  <si>
    <t>Safety is addressed through triage performance against severe/time-dependent conditions, mortality/hospitalisation outcomes and explicit discussion of over-triage harms. It does not directly adjudicate unsafe advice, hallucinations, missed escalation cases, or live workflow/patient harms.</t>
  </si>
  <si>
    <t>Equity is minimally addressed. Sex and age are reported descriptively for the 30 cases, but there is no subgroup/differential performance analysis and no assessment of language, literacy, socioeconomic, race/ethnicity, access or structural inequity.</t>
  </si>
  <si>
    <t>Although based on real ED cases, the study remains an in-silico vignette simulation with no live workflow integration, usability testing, clinician behaviour measurement, patient outcome follow-up from AI use, governance model, or deployment monitoring. Claims are appropriately cautious.</t>
  </si>
  <si>
    <t>Brief common foot/ankle complaints simulate an initial routing decision with limited information, but cases are synthetic, static, specialist-scope vignettes with no sequential history-taking, live consultation, real patient data, or measured workflow constraints.</t>
  </si>
  <si>
    <t>ChatGPT-4o and April 2025 testing are reported, with prompt snippets, memory-off/chat-deletion steps, tables of questions/vignettes, specialist comparators, and scoring methods. Reproducibility remains limited by incomplete prompt text, no generation parameters, no repeat-run testing, small synthetic sample, and subjective expert reference standards.</t>
  </si>
  <si>
    <t>Safety is partially addressed through triage-destination accuracy, recognition of urgent/ED cases, and discussion of mis-triage/resource/delay risks. The study does not directly adjudicate unsafe advice, hallucinations, missed escalation, adverse events, or live workflow harms.</t>
  </si>
  <si>
    <t>Equity is discussion-only. The paper mentions possible value in rural/underserved settings and uses common foot/ankle presentations, but it performs no subgroup, language, literacy, demographic, access, or differential-performance analysis; therefore the usable equity evidence is limited.</t>
  </si>
  <si>
    <t>Synthetic vignette benchmark only: no real patients, no silent/prospective or workflow-integrated evaluation, and no central-scheduling/user outcomes. Authors appropriately frame the tool as a possible adjunct requiring oversight and validation, so deployment/readiness evidence remains limited.</t>
  </si>
  <si>
    <t>Authentic ED physician-note data and real clinical recommendation tasks improve realism compared with synthetic vignettes. However, this is a retrospective/offline text-only evaluation with no live first-contact workflow, no sequential information gathering, and incomplete capture of operational or contextual constraints.</t>
  </si>
  <si>
    <t>Model versions and temperature/default settings are reported, comparators are clinically relevant, and prompt strategies/sensitivity analyses are described. Trustworthiness is limited by inaccessible supplementary prompt detail, protected/non-public input notes, EHR outcome labels that may not equal best-practice care, and no repeat-run robustness testing.</t>
  </si>
  <si>
    <t>Safety is partially addressed through false-positive/false-negative performance, sensitivity/specificity, over-cautious recommendations, and discussion of harms from unnecessary investigation/treatment and scale deployment. It does not directly adjudicate hallucinated/misleading advice or evaluate live patient/workflow harms.</t>
  </si>
  <si>
    <t>Equity evidence is limited. The study uses a large real-world ED dataset and discusses patient preference, social determinants and home resources as possible decision factors, but it reports no subgroup, language, literacy, demographic, access, or differential-performance analysis.</t>
  </si>
  <si>
    <t>The study moves beyond synthetic benchmarking by using real ED notes at scale, but remains retrospective/offline. It evaluates recommendations rather than live care processes, with no prospective silent deployment, workflow integration, usability, governance, or patient-outcome monitoring; claims are appropriately cautious.</t>
  </si>
  <si>
    <t>Authentic ED clinical data and real diagnostic decisions, but only admitted internal-medicine ED patients with ED-letter information and no sequential/first-contact interaction; adjacent urgent-care rather than direct PHC.</t>
  </si>
  <si>
    <t>Reference standard and comparator are clear, and the uniform prompt is reported. However exact GPT snapshots, access date, settings, repeat-run variability, and full appendices/case material are NR or unavailable.</t>
  </si>
  <si>
    <t>The study measures diagnostic accuracy only; no dedicated unsafe-output, hallucination, missed-urgency, or harm analysis. Privacy/data-security concerns are discussed but not evaluated.</t>
  </si>
  <si>
    <t>Disease subgroups are clinical categories, not equity analyses. No demographic/language/access subgroup performance or structural disadvantage assessment.</t>
  </si>
  <si>
    <t>Retrospective real-world ED data moves beyond synthetic benchmarking, but there was no prospective/silent deployment, workflow integration, or care-process evaluation. Claims are framed as supportive and needing larger future studies.</t>
  </si>
  <si>
    <t>ESI handbook cases simulate a genuine triage/severity decision and include urgent adult/trauma scenarios, but the evaluation is a static multiple-choice benchmark with no real patients, sequential information gathering, time pressure, live workflow, or observed operational constraints.</t>
  </si>
  <si>
    <t>GPT-4 and Gemini are named and testing dates/repeat runs are reported; the ESI handbook reference standard is clear. Trustworthiness is limited by exact Gemini/model snapshots and generation settings being NR, full case appendix not inspected, possible source contamination, and emergency specialist comparator limitations.</t>
  </si>
  <si>
    <t>Safety is addressed through over-triage and under-triage rates and discussion of delayed care/resource harms. It does not evaluate hallucinated advice, live escalation failures, patient outcomes, or workflow harms in practice.</t>
  </si>
  <si>
    <t>Equity evidence is limited. The study uses adult/trauma handbook cases and reports no subgroup, language, literacy, demographic, socioeconomic, geographic, access, or differential-performance analysis.</t>
  </si>
  <si>
    <t>Benchmark-only handbook-case evaluation with no real patients or workflow integration. Human oversight/context is implicit only through comparison with emergency physicians; claims are broadly cautious but still do not support deployment readiness.</t>
  </si>
  <si>
    <t>Authentic ED clinical records and real risk/decision scores; but retrospective score calculation from records, not live first-contact interaction, sequential assessment, or direct PHC workflow.</t>
  </si>
  <si>
    <t>GPT-3.5/GPT-4 named and the general prompt shown; comparators and statistical methods described. However exact model snapshots/access date/settings, full case material, and repeat-run variability are NR; reference basis combines agreement and outcome prediction rather than a single gold-standard score.</t>
  </si>
  <si>
    <t>Safety is indirectly addressed via outcome prediction, cautious scoring/over-triage discussion, and possible unnecessary admissions/procedures/tests. No direct unsafe-output adjudication, hallucination analysis, or live patient-safety evaluation.</t>
  </si>
  <si>
    <t>No subgroup/differential performance, language, literacy, demographic or access-equity analysis. Representativeness is only briefly limited by single-centre sample and absence of diverse populations.</t>
  </si>
  <si>
    <t>Retrospective real-world ED records move beyond synthetic benchmarking and claims are cautious, but the study evaluates score calculation only, not a deployed workflow or care process; no prospective/silent implementation evidence.</t>
  </si>
  <si>
    <t>Real patients with undifferentiated ED presentations were assessed in the actual triage pathway using authentic triage data and local routing constraints. Rated Strong for frontline ED realism, with caveat that relevance to PHC remains Adjacent rather than direct.</t>
  </si>
  <si>
    <t>GPT-4/ChatGPT version date, input format, comparator, and statistical methods are described, and Figure 2 shows the data-entry format. Reproducibility remains limited because full local-rule training prompt/rules, exact generation settings, and case-level inputs/outputs are not fully available; reference standard is a blinded single specialist decision. [Audit 2026-07-02: TW1 token normalised Reported-&gt;Yes (model family+version reported; framework-sheet vocabulary had leaked in). Band unchanged (Partial).]</t>
  </si>
  <si>
    <t>Safety is assessed indirectly through triage agreement, sensitivity/specificity/PPV/NPV by area and discussion of non-replacement. No direct unsafe-output adjudication, adverse event follow-up, hallucination analysis, or patient-outcome safety assessment.</t>
  </si>
  <si>
    <t>Age/sex and presentation characteristics are described, but there is no differential performance or fairness analysis by demographic, language, literacy, socioeconomic, or access-related groups.</t>
  </si>
  <si>
    <t>Prospective real-patient silent evaluation moves beyond benchmarking and tests a real triage process with local workflow context. Final band kept Partial because GPT-4 was not embedded/deployed, data entry was manual, model memory required reminders, and no usability, clinician-behaviour, patient-outcome, or multi-site implementation evaluation was performed.</t>
  </si>
  <si>
    <t>Synthetic common presentations are first-contact-like and include triage/diagnostic/treatment decisions, but information is very brief, not sequential, not authentic, and not embedded in a real clinical workflow.</t>
  </si>
  <si>
    <t>ChatGPT-4 is reported and the global prompt/scenarios are available, and physician raters/scoring are described. However exact model snapshot/access date/settings, full outputs, repeat runs, and an objective gold standard are NR. TW1 set to Partial: model family (ChatGPT-4) is named but the exact snapshot, version date and access date are all NR (consistent with the S057 named-but-undated treatment); prior cell held the out-of-vocabulary value "Reported". TW FINAL Partial unchanged (0 Yes, 5 Partial, 1 No).</t>
  </si>
  <si>
    <t>Safety is only indirectly addressed through physician ratings of urgency ranking and initial treatment plan. There is no explicit unsafe-output, under-triage/over-triage, hallucination, adverse-event, or workflow-harm analysis.</t>
  </si>
  <si>
    <t>No subgroup, language/literacy, representativeness, access, or structural-equity analysis. English-only prompts are reported but not evaluated as an equity dimension. EQ2 set to No (was NA): English-only design with no language/communication/accessibility equity analysis is a not-examined finding, not a not-applicable one (consistent with near-twins S057, S058). EQ FINAL Limited unchanged.</t>
  </si>
  <si>
    <t>Benchmark-only response evaluation with synthetic scenarios. Human expert oversight is present as rating, and claims are cautious, but there is no real patient data, workflow integration, prospective/silent evaluation, usability testing, or implementation outcome.</t>
  </si>
  <si>
    <t>Authentic free-text referral data and a real imaging justification task support partial realism, but this is not an undifferentiated first-contact consultation, information is not sequential/evolving, and no live workflow was evaluated.</t>
  </si>
  <si>
    <t>Prompt wording, access dates, reference standard, comparator model, and statistical methods are described. Reproducibility is limited by exact Gemini version/settings NR, no repeat-run testing, incomplete public case/output package, and first-author interpretation of free-text LLM outputs.</t>
  </si>
  <si>
    <t>Safety-relevant imaging-appropriateness errors are examined, including incorrect justification of nearly half of referrals and hallucinated false iGuide indications during attempted prompt mapping. However, there is no patient-outcome follow-up, adverse-event analysis, or real workflow harm assessment.</t>
  </si>
  <si>
    <t>No subgroup/fairness analysis. Referral completeness is analysed as an input-quality factor, not as an equity dimension. The dataset is adult brain CT referrals from three Irish centres and does not assess differential performance across demographic, language, literacy, socioeconomic, or access groups.</t>
  </si>
  <si>
    <t>Retrospective authentic referral audit moves beyond synthetic benchmarking and evaluates a real referral decision process. Final band kept Partial because there is no live CDS integration, usability testing, clinician behaviour assessment, patient outcomes, or implementation-effectiveness evaluation.</t>
  </si>
  <si>
    <t>Real ED triage notes and synthetic ED vignettes address frontline ED decisions about urgency, testing, treatment and mental-health assessment. Realism is limited by one-shot standardized prompting, artificial sociodemographic perturbation, no sequential assessment, and no live workflow.</t>
  </si>
  <si>
    <t>Models and infrastructure are reported and a repeatability subset was run. Full prompts/code/synthetic data are reported as available, but supplementary materials were not fully inspected here. Physician baseline is useful but not an objective clinical outcome gold standard.</t>
  </si>
  <si>
    <t>Safety-relevant bias is directly examined: urgency, invasive testing/treatment and mental-health recommendations varied by sociodemographic labels despite identical clinical content. Final band kept Partial because there was no live patient outcome, adverse-event, or workflow harm evaluation.</t>
  </si>
  <si>
    <t>Equity is the study's central contribution, with race/ethnicity, income, housing status, gender identity, sexual orientation, and intersectional groups tested across nine LLMs and &gt;1.7M outputs.</t>
  </si>
  <si>
    <t>Large-scale offline bias benchmark using real and synthetic ED cases. It informs governance and pre-deployment evaluation but does not test live CDS integration, usability, clinician behaviour, workflow impact, or patient outcomes.</t>
  </si>
  <si>
    <t>Uses authentic ED HPI and initial vitals from MIMIC-IV and evaluates frontline triage/referral/diagnosis tasks. Realism is limited by retrospective offline prompting, no sequential assessment, no physical examination/labs beyond initial vitals, and no live workflow.</t>
  </si>
  <si>
    <t>Model versions, data pipeline, RAG workflow, code availability, and main metrics are reported. Reproducibility is limited by reliance on Claude APIs, supplementary prompts not inspected here, LLM-generated specialty ground truth, and LLM-as-judge diagnosis evaluation.</t>
  </si>
  <si>
    <t>Safety is indirectly addressed through triage exact/range accuracy and discussion of under-/over-triage and regulatory risk. No direct unsafe-output review, patient harm analysis, prospective safety monitoring, or outcome validation was performed.</t>
  </si>
  <si>
    <t>No subgroup or fairness analysis was reported. The dataset includes demographics, but differential performance by patient group was not evaluated. Access implications are discussed only generally for patient-facing use.</t>
  </si>
  <si>
    <t>Retrospective real-world benchmark with tasks linked to care process, but no deployment, usability testing, clinician behaviour assessment, workflow integration, or patient outcome evaluation. Claims are mostly proportionate and emphasize support rather than replacement.</t>
  </si>
  <si>
    <t>F - FRAMEWORK</t>
  </si>
  <si>
    <t>RPT - COMMON REPORTING ITEMS</t>
  </si>
  <si>
    <t>FUT - FUTURE-AI LENS</t>
  </si>
  <si>
    <t>Primary framework</t>
  </si>
  <si>
    <t>MI-CLAIM baseline applied</t>
  </si>
  <si>
    <t>R1 Model identity &amp; version</t>
  </si>
  <si>
    <t>R2 Access date &amp; settings</t>
  </si>
  <si>
    <t>R3 Prompts / inputs reproducible</t>
  </si>
  <si>
    <t>R4 Reference standard adequate</t>
  </si>
  <si>
    <t>R5 Output variability (repeat runs / CIs)</t>
  </si>
  <si>
    <t>R6 Subgroup / fairness analysis</t>
  </si>
  <si>
    <t>R7 Limitations &amp; bias discussed</t>
  </si>
  <si>
    <t>R8 Code / data / prompt availability</t>
  </si>
  <si>
    <t>Reporting completeness</t>
  </si>
  <si>
    <t>Reporting completeness notes</t>
  </si>
  <si>
    <t>Reproducibility notes</t>
  </si>
  <si>
    <t>TRIPOD-LLM</t>
  </si>
  <si>
    <t>Reported</t>
  </si>
  <si>
    <t>Strong on model identity, prompt, subgroup, limitations, code/data. Gaps: access date &amp; generation settings (R2), subjective reference standard (R4), no repeat-run variability (R5, though CIs reported). ≈75%.</t>
  </si>
  <si>
    <t>Code + packages on GitHub; data subset on figshare (full dataset gated); full system prompt published; temperature/settings and access date not reported; single-run.</t>
  </si>
  <si>
    <t>Fairness, Universality, Usability, Traceability/governance (CARE data principles; post-deployment monitoring). Robustness partial (language). Explainability not assessed (reasoning chains explicitly excluded).</t>
  </si>
  <si>
    <t>STARD-AI</t>
  </si>
  <si>
    <t>Strong: model identity, prompts, objective reference standard, Wilson CIs + test-retest, full limitations. Gaps: access date/settings (R2), subgroup/fairness only discussed not analysed (R6), data/code not available though prompts given (R8). ≈75%.</t>
  </si>
  <si>
    <t>Exact prompts + protocol + a priori sample-size + Wilson CIs reported; but images/data not shareable (confidentiality), no code, web-based models may drift, generation settings NR.</t>
  </si>
  <si>
    <t>Fairness (skin-tone bias/representativeness), Universality (generalizability limits; external validation needed), Robustness (test-retest; acquisition-bias caveat), Usability (clinician-supervised triage aid), Traceability/governance (medicolegal, accountability). Explainability not addressed.</t>
  </si>
  <si>
    <t>Rigorous stats, access dates, prompts (supplement), and an exemplary limitations section, but many items half-met: access settings NR (R2), proxy reference standard (R4), CIs but no repeat-runs (R5), clinical-only subgroups (R6), data/code not shared (R8). ≈69%.</t>
  </si>
  <si>
    <t>Prompts (supplement) + access dates + software versions (Jamovi, Python/scikit-learn) + sample-size calc reported; but no data sharing ("no datasets generated or analysed"), single-run, web version may drift, settings NR.</t>
  </si>
  <si>
    <t>Fairness (non-Western generalizability / training-data bias), Universality (single-centre; region-specific validation needed), Robustness (prompt-sensitivity acknowledged; CIs; not tested), Usability (safety-net/double-check role), governance/oversight. Explainability explicitly flagged as ABSENT (black-box, no reasoning).</t>
  </si>
  <si>
    <t>DECIDE-AI</t>
  </si>
  <si>
    <t>Exemplary on reference standard, variability/CIs, subgroup/fairness analysis and limitations. Held down by withheld code/exact prompts (R3, R8 Partial) and no access date/settings (R2). ≈75%.</t>
  </si>
  <si>
    <t>Method/framework described in detail; datasets largely public (SCIN/PTB-XL/etc.); scenario packs on request. But codebase and exact prompts explicitly NOT released (safety/IP), relies on internal Google infrastructure, so not independently reproducible.</t>
  </si>
  <si>
    <t>Strongest engagement in the set: Fairness (demographic-robustness testing), Universality (multi-site; external validation needed), Robustness (augmentation/ablation; image-quality robustness), Usability (patient experience, empathy, telehealth UI), Traceability/governance (safety-critical reasoning; withheld code for safe deployment; responsible-innovation), Explainability (artifact-grounded explanations; internal-reasoning-state analysis acknowledged as a limitation). Primary framework DECIDE-AI; study also spans STARD-AI (accuracy) and TRIPOD-LLM (system development) elements.</t>
  </si>
  <si>
    <t>3 Reported (model identity, subgroup/fairness, limitations), 5 Partial, giving approx. 69%. Held down by withheld prompts and model (R3, R8 Partial), no diagnostic reference standard (R4 Partial; arguably NA, which would lift to approx. 71%), generation settings NR (R2 Partial), and no LLM output-variability test though 95% CIs/bootstrap are reported (R5 Partial). Strong CONSORT + Nature reporting summary otherwise.</t>
  </si>
  <si>
    <t>Trial design, statistics (Cronbach a&gt;0.80, kappa&gt;0.80, Benjamini-Hochberg, Python 3.7/R 4.3.0) and CONSORT flow fully reported; classification/visualisation code public (GitHub ShashaHan-collab/PreA-OutpatientRCT; Zenodo). But the PreA chatbot, exact prompts and raw conversation data are withheld (commercial IP / regulated-device intent; model available to qualified researchers on request), so intervention not independently reproducible.</t>
  </si>
  <si>
    <t>Strong on Fairness (equity co-design, 8-strata subgroups, low-literacy access) and Usability (patient experience, autonomous operation, time-efficiency). Universality partial (single health system; generalisability flagged). Governance partial (regulated-device intent, exploratory framing, WHO equitable-AI alignment). Weak on Traceability/Robustness/Explainability (model + prompts withheld, no repeat-run/robustness analysis). Primary framework DECIDE-AI; study also spans TRIPOD-LLM (co-design vs fine-tuning development) and touches STARD-AI (referral concordance).</t>
  </si>
  <si>
    <t>Strong: model identity + cited versions, prompts + full algorithm in supplement, robust expert-consensus reference standard, comprehensive bootstrap CIs + McNemar, explicit limitations. Open code (github) is a genuine reproducibility strength (R8 Partial only because patient data withheld). Gaps: access date / generation settings not reported (R2); no subgroup or fairness analysis (R6). Completeness 68.75% (approx. 69%). Sensitive to R6: reading the generalizability caveat as Partial gives 75%. Framework rerouted STARD-AI -&gt; TRIPOD-LLM [1 Jul 2026]: study develops/validates a fitted model (confirmed by PROBAST+AI RoB assignment), so development/validation governs the primary framework; STARD-AI retained as secondary (accuracy vs reference standard is reported).</t>
  </si>
  <si>
    <t>Code openly available for non-commercial use; prompts and algorithm in supplementary notes; imaging pipeline specified (SimpleITK, 3D U-Net, ResNet, ClinicalBERT, FAISS) with package versions; bootstrap CIs. Not reproducible end-to-end: patient data withheld (institutional confidentiality), LLM API snapshot dates and decoding settings not given, no repeat-run / stochasticity analysis.</t>
  </si>
  <si>
    <t>Secondary frameworks: DECIDE-AI (the retrospective human-AI assisted-diagnosis reader comparison) and TRIPOD-LLM / TRIPOD+AI (development + internal validation + external test structure of the system and imaging model). FUTURE-AI lens: Usability (PCP decision support; ~0.0023 USD/case), Robustness (multi-LLM + memory + ToolAgent + data-tier ablations; external multi-site test; bootstrap CIs), Universality (generalizability limits acknowledged; multi-centre test), Explainability (DoctorAgent rationale a design requirement), Traceability (black-box risk flagged). Fairness NOT engaged (no subgroup / equity analysis).</t>
  </si>
  <si>
    <t>Reported: model identity + full LoRA config (R1), exact prompts + instruction format + entry combinations (R3), explicit limitations / bias (R7). Partial: training settings given but inference / decoding settings incomplete (R2); reference adequate for Q1/Q2/Q4 but IVT-need is a treatment-received proxy (R4); cross-site differential reported but no demographic subgroup / fairness analysis (R6); prompts given but no code, data withheld (R8). Not reported: no CIs on headline metrics and no repeat-run variability (R5). Completeness 62.5% - lowest in pilot so far.</t>
  </si>
  <si>
    <t>Open-weight base model (ChatGLM-6B) + full LoRA hyperparameters + exact prompts + instruction format aid reproducibility. Not reproducible end-to-end: no study code released, private EHR data withheld, inference decoding settings (temperature value, top-p) not given, few-shot kNN / embedding details only partial, no CIs or repeat-run variability.</t>
  </si>
  <si>
    <t>Secondary framework: STARD-AI (diagnostic-accuracy reporting vs reference standard across Q1-Q4 and three cohorts). FUTURE-AI lens: Universality (external multi-site test; generalisation drop quantified and discussed), Usability (low-cost, low-resource deployment for primary care), Robustness (zero/few/fine-tune + tool-chaining + entry-combination ablations; missing-value handling), Traceability (hallucination acknowledged, auxiliary-use caution). Fairness engaged at the access level (stroke-care inequity rationale) but NOT at the performance level (no subgroup analysis).</t>
  </si>
  <si>
    <t>Reported: model/system identity, reference standard, uncertainty/statistical methods, and limitations. Partial: prompts/inputs, fairness/subgroups, data/code/prompt availability. Not reported: access/testing date and generation settings. Overall ≈69%.</t>
  </si>
  <si>
    <t>Technical methods and evaluation design are detailed, but AMIE code/weights are not open-sourced; exact testing date/settings are NR; scenario packs partly available/request-only; prompt details appear partly in supplementary material rather than fully reproducible in the main PDF.</t>
  </si>
  <si>
    <t>Fairness, Universality and Usability are engaged through multi-country scenario/actor design, location analyses, literacy/fairness discussion, and patient-actor ratings; Robustness/Traceability are limited by proprietary system and absence of real-world deployment monitoring.</t>
  </si>
  <si>
    <t>Reported: model identity/version, reference/scoring standard, limitations. Partial: API version but no generation settings/access date; prompt and cases partly available via supplements/public sources; CIs and p-values reported but no repeat-run model variability; data/scores partly public. Not reported: subgroup/fairness analysis.</t>
  </si>
  <si>
    <t>Cases and top-tier responses are publicly available through SFAM; scores are in a public repository; examples and prompt are in supplementary files. End-to-end reproduction is limited by GPT-4 API model changes, NR generation settings, single-run design and no released analysis code in the main PDF.</t>
  </si>
  <si>
    <t>FUTURE-AI lens: Robustness and transparency partially engaged through blinded scoring, ICC and category analysis; Fairness/Universality weak (country/language limitation only); Usability/implementation discussed cautiously but not evaluated.</t>
  </si>
  <si>
    <t>Reported: model identity and limitations. Partial: testing date without settings, vignettes/questions partly reproducible, attending-consensus reference standard, and partial data availability. Not reported: repeat-run/output variability and subgroup/fairness analysis. Overall ≈50%.</t>
  </si>
  <si>
    <t>Retained vignettes are printed in the supplement, and category-level results are reported. Reproduction is limited by proprietary/model drift, NR generation settings, incomplete exact prompt detail, single GPT-4 response per vignette and no analysis code/raw response file in the main PDF.</t>
  </si>
  <si>
    <t>Usability and Safety are partly engaged through primary/urgent-care triage framing and ER/operative over-/under-referral analysis. Fairness/Universality weak; Traceability/Reproducibility limited by proprietary GPT-4 and missing settings.</t>
  </si>
  <si>
    <t>Reported: model identity, expert/scoring reference standard, statistical uncertainty/repeat GPT-4-alone runs, and limitations. Partial: study dates but exact model build/settings NR; prompt/case reproducibility limited by unavailable cases and supplement-only prompt; data sharing available but not full case set.</t>
  </si>
  <si>
    <t>Trial protocol and supplements are available; cases were deliberately not publicly released, exact GPT-4 backend/settings are NR, and physician interaction transcripts are not fully reproduced. GPT-4-alone arm improves reproducibility by using three separate runs.</t>
  </si>
  <si>
    <t>Traceability and Usability/implementation are engaged through a registered RCT, blinded scoring, and explicit discussion of human-AI integration. Fairness/equity is largely not evaluated.</t>
  </si>
  <si>
    <t>Good reporting of model identity, testing period, repeated runs, comparator norms, equity variables and limitations. Gaps: generation settings NR, full prompts/outputs not fully reproducible from main paper, comparator is historical and not a direct concurrent blinded comparator.</t>
  </si>
  <si>
    <t>Supplemental vignettes are available, but full ChatGPT outputs and code are not fully open in the main paper; data available on reasonable request. Generation settings are NR.</t>
  </si>
  <si>
    <t>Fairness/equity strongly engaged for sex and SES; usability and governance discussed only narratively. Robustness partially addressed through repeat runs; transparency limited by black-box model and missing settings.</t>
  </si>
  <si>
    <t>Strong reporting of model identities, exact model IDs, API date, system prompt, temperature, dataset availability, limitations and human validation of the rater model. Partial gaps: reference/rating standard relies on GPT-4o final annotation; no repeat-run variability; no true fairness subgroup analysis.</t>
  </si>
  <si>
    <t>Analyzed cases, urgency ratings, LLM responses and disclaimer/referral ratings are publicly available on Zenodo; prompt/settings are reported. Reproducibility is limited by evolving model APIs and lack of repeat-run/temporal stability assessment.</t>
  </si>
  <si>
    <t>Safety, Robustness and Traceability/governance are central; Universality/access is discussed through public LLM use and primary-care access, but fairness is not empirically tested.</t>
  </si>
  <si>
    <t>Model/version and prompt format are reported, and outcomes against Dynamed are clear. Gaps: access date/settings NR, no repeat runs, no subgroup/fairness analysis, full dataset only by request, and reference-standard application involves reviewer judgement.</t>
  </si>
  <si>
    <t>Prompt template is reported; data available on reasonable request; no code/settings/repeat-run details; ChatGPT v3.5 outputs may not be reproducible due to model drift.</t>
  </si>
  <si>
    <t>Usability and human oversight are discussed; safety and robustness only partially engaged through wrong-treatment proportions; fairness/equity not empirically assessed.</t>
  </si>
  <si>
    <t>Strong reporting of model identity/version, prompts, clinical guidance variants, reference standard, inter-rater agreement, data/supplement availability and limitations. Gaps: exact API access date/settings not reported, no repeat-run variability, no fairness subgroup analysis.</t>
  </si>
  <si>
    <t>All generated/analyzed data included in article and supplemental files; prompt variants included in supplemental data; reproducibility limited by closed model API drift and missing generation settings.</t>
  </si>
  <si>
    <t>Safety and Robustness engaged through urgent-referral and contraindication metrics plus error classification; Usability/workflow through time/cost and prioritisation discussion; Traceability through radiologist adjudication and data availability. Fairness not assessed.</t>
  </si>
  <si>
    <t>Model/version, test date/month, reference standard, comparator, diagnostic metrics, subgroup/variable analyses, limitations and COI are reported. Gaps: exact prompt/settings, repeat-run variability, and full data/code availability are limited or NR.</t>
  </si>
  <si>
    <t>Images are not publicly available because of privacy/ethical restrictions; data available on request. Exact binary task is described, but prompt wording/settings are not fully reproducible and model drift limits reproducibility.</t>
  </si>
  <si>
    <t>Fairness/equity partially engaged through skin-phototype analysis; Usability/access discussed through primary-care assistant role; Safety/Robustness partially through diagnostic performance and variables affecting accuracy; Traceability limited by black-box GPT and private data.</t>
  </si>
  <si>
    <t>Model identity/version, prompts/settings availability, comparator benchmark, outcomes and limitations reported. Gaps: access date/settings not visible in uploaded PDF, reference standard inherited from prior public vignette benchmark, no repeat-run variability/CIs, and no fairness/subgroup analysis.</t>
  </si>
  <si>
    <t>Prompts and settings are stated to be available in Multimedia Appendix 1; case vignettes are publicly available from Levine et al. Full reproducibility limited in uploaded PDF because supplement was not provided here and no access date/repeat-run protocol is shown.</t>
  </si>
  <si>
    <t>Robustness/capability tracking and safety through triage urgency are partially engaged. Fairness, usability, real-world validation, governance and implementation readiness are not directly assessed.</t>
  </si>
  <si>
    <t>Model/version, reference approach, limitations and some repeat-run/version-comparison information are reported. Gaps: exact access/query dates and generation settings, complete prompts/outputs, robust reference-standard procedures, fairness/subgroup analysis, and code/data availability.</t>
  </si>
  <si>
    <t>Case vignettes and summarised outputs are in Tables 1-2, and quiz source is provided, but full prompt set, raw ChatGPT responses, code, generation settings and full underlying case data are not available. Public quiz questions create contamination concern.</t>
  </si>
  <si>
    <t>Safety, Traceability and Robustness are partially engaged through error examples, version comparison and concerns about non-determinism/non-transparency. Fairness and Universality are discussed only generally; usability/governance are not empirically evaluated.</t>
  </si>
  <si>
    <t>Strong reporting of model identity/testing dates, standardised prompt structure, otolaryngologist gold standard, clinician comparator, repeat runs, CIs/reliability statistics and limitations. Gaps: no generation settings, limited patient-level fairness/subgroup analysis, no raw outputs/code in main text, and data only on request.</t>
  </si>
  <si>
    <t>The article states complete vignettes/prompts are in Supplementary Material and data are available on request; model versions/dates and repeat-run design are reported. Reproducibility remains partial without generation settings, code, raw outputs, and local access to the supplement.</t>
  </si>
  <si>
    <t>Robustness and Traceability partially engaged through repeated runs, blinded expert scoring and reporting framework use. Safety/Usability addressed through referral appropriateness and clinician-facing decision support. Fairness/Universality remain limited because patient-level demographic, language, literacy and setting diversity are not evaluated.</t>
  </si>
  <si>
    <t>Strong reporting of model/deployment label, access dates, default-interface conditions, fixed prompt templates, vignette/risk-classification structure, prespecified safety endpoint, blinded expert scoring and inter-rater reliability. Gaps: no demographic/fairness analysis, no repeat-run variability, no exposed sampling parameters, and raw outputs/code not fully available in the main paper.</t>
  </si>
  <si>
    <t>Main text reports representative prompts and model conditions; supplements reportedly contain full vignettes, prompt templates and paired-vignette files. Raw model outputs and scoring files are available on request. Reproducibility is therefore good for vignette/prompt structure but incomplete for raw outputs, code and platform-level sampling controls.</t>
  </si>
  <si>
    <t>Safety, Robustness and Traceability are strongly engaged through under-triage endpoint, prompt-framing comparison, paired-vignette stability testing, blinding and reliability metrics. Usability/governance are discussed through patient-facing guardrail implications. Fairness/Universality are limited because no subgroup, language, literacy or setting-diversity analysis is performed.</t>
  </si>
  <si>
    <t>Reported: model identities, repeated trials/response consistency, limitations. Partial: access/settings, prompt/input reproducibility, reference standard detail, and data availability. Not reported: fairness/subgroup analysis.</t>
  </si>
  <si>
    <t>Questions were entered in exam format and memory/history was cleared; each question was run three times with stable answers. Reproducibility is limited because the full 90 questions, exact dates/settings, raw outputs and analysis code are not provided in the main article; data are available on request.</t>
  </si>
  <si>
    <t>Robustness is partly engaged through repeated runs and error categorisation. Traceability is partly engaged through model/comparator reporting. Fairness, usability and implementation governance are limited because this is an exam-style benchmark without real users, workflow, patient groups or deployment safeguards.</t>
  </si>
  <si>
    <t>Reported: model identity/version and limitations. Partial: broad inputs/intervention structure, reference standard, variability/statistical uncertainty, clinician subgroup analyses, and data/material availability. Not reported in main PDF: exact model access dates/settings. Main-text-only appraisal lowered from prior first pass because appendices are referenced but not available in the uploaded extraction PDF. Framework rerouted DECIDE-AI -&gt; TRIPOD-LLM [1 Jul 2026]: recoded to maturity 1 (case-based MCQ benchmark), at which DECIDE-AI is not assignable; TRIPOD-LLM is the benchmark-of-advice-quality default. MI-CLAIM baseline retained.</t>
  </si>
  <si>
    <t>GPT-4.0 is named and the intervention workflow is clear, but exact AI-use prompts/interactions, full MCQs, full course content, model-access dates, generation settings and raw AI outputs are not reported in the uploaded main PDF. Appendix references are not credited as fully reported unless the appendix text is available for extraction.</t>
  </si>
  <si>
    <t>Usability and human agency/oversight are engaged through clinician training and instructed critical checking of AI outputs. Robustness is partly addressed through crossover/test-set validation. Fairness/equity is limited to clinician/user subgroup analyses. Traceability is limited by incomplete main-text reproducibility materials.</t>
  </si>
  <si>
    <t>Reported: model identity/version, cardiologist reference standard, repeat sessions/variability, limitations, and physician subgroup comparisons. Partial: prompt/input reproducibility, subgroup/fairness (specialty only), and data/prompt availability. Not reported: access date/settings.</t>
  </si>
  <si>
    <t>Exact GPT testing date, generation settings, raw outputs and complete prompt are not reported in the main PDF. ECG sources are cited and two example ECG figures are reproduced, but all image inputs are not fully embedded; data are available only upon reasonable request.</t>
  </si>
  <si>
    <t>Robustness partly engaged through five repeated sessions and confounder-focused testing. Safety engaged through false AF/AFL recognition. Human agency/oversight implicit through physician comparison. Fairness/equity and implementation governance not evaluated.</t>
  </si>
  <si>
    <t>Reported: model identity/version and limitations. Partial: access/settings, prompts/inputs, reference standards, variability/statistical uncertainty, and data/code availability. Not reported: subgroup/fairness analysis. Main-text-only appraisal does not credit appendix-only materials as fully reported.</t>
  </si>
  <si>
    <t>The main paper reports model families, versions, training approach, splits and software libraries. Reproducibility remains limited because exact prompts/full datasets are mainly appendix-based, patient-message triage data are not shared, inference settings are incomplete, and raw model outputs are not fully available in the uploaded main PDF.</t>
  </si>
  <si>
    <t>Robustness partly engaged through train/evaluation/development/test splitting, hyperparameter sweeps and held-out tests. Traceability is partial through code/model sharing for non-triage tasks. Safety is indirectly engaged through urgency triage. Fairness/equity, usability in real workflow and governance are not evaluated.</t>
  </si>
  <si>
    <t>Reported: model/platform identity and limitations. Partial: access/settings, prompt/input reproducibility, reference standard adequacy, subgroup/context reporting, and data/material availability. Not reported: repeat-run/output variability.</t>
  </si>
  <si>
    <t>The main text reports the POE/Claude model label and a standardized prompt template, but full patient cases, images, raw outputs, exact generation settings, repeat-run variability and independent adjudication materials are not available in the uploaded main PDF. Reference standard is a single otolaryngologist without reported confirmatory final diagnosis materials.</t>
  </si>
  <si>
    <t>Fairness/access and usability are strongly relevant because the study addresses LMIC specialist shortages and low-cost imaging. Traceability and robustness are partial; safety is only indirectly addressed through management concordance. Real-world governance, monitoring and equity/fairness testing are not evaluated.</t>
  </si>
  <si>
    <t>Credited: comparator, broad input/prompt description, limitations. Not credited: exact model/version/access date/settings, repeat-run variability, subgroup/fairness analysis. Partial: reference standard and data/material availability because case source and some tables are reported, but full appendices/responses are not available in uploaded main PDF.</t>
  </si>
  <si>
    <t>The main text reports query wording and case source, but exact model deployment/version, access/testing date, generation settings, full case inputs, complete ChatGPT outputs, Isabel input files, and appendices are not available in the uploaded main PDF. Single-shot first attempts only; public case reports create high contamination risk.</t>
  </si>
  <si>
    <t>Usability/access discussed for frontline and underserved/remote ophthalmology contexts; robustness, traceability, fairness and governance are weak or not evaluated. Safety addressed only as narrative concern about hallucination, not empirically.</t>
  </si>
  <si>
    <t>Moderate reporting: architecture, model variants, evaluation datasets, comparators, statistical tests, funding and limitations are described. Gaps: full 250-line prompt, full benchmark/exam questions, raw outputs, exact model access/settings, repeat-run variability, formal user-feedback metrics, formal usability metrics, and subgroup/fairness analysis are not available in the uploaded main PDF. Framework note (QA): primary reset DECIDE-AI to TRIPOD-LLM. The analysable evaluation is a vignette/exam diagnostic-accuracy benchmark validating a developed localized RAG system; the six-month nationwide deployment yielded only informal user feedback, not analysable data, so DECIDE-AI does not fit as primary. Secondary: STARD-AI (diagnostic accuracy vs known answers), DECIDE-AI (real but informally evaluated deployment).</t>
  </si>
  <si>
    <t>RAG architecture and curated sources are described, but reproducibility is limited because the full system prompt, questions, retrieved snippets, raw outputs, code, model settings and user feedback dataset are not provided in the uploaded main PDF. The app link is given but access is restricted through the national system.</t>
  </si>
  <si>
    <t>Fairness/Universality (local language, underserved access), Usability (citizen-facing interface, response speed, accessibility), Robustness partial (comparative testing), Traceability/governance (GDPR/stateless design). Explainability and formal safety monitoring are limited.</t>
  </si>
  <si>
    <t>Reported: model identity/version, access date, limitations. Partial: settings, prompt/input reproducibility, reference standard adequacy, and data availability. Not reported: repeat-run variability and subgroup/fairness analysis. Appendix/available-on-request material was not credited as fully reported unless present in the uploaded main PDF.</t>
  </si>
  <si>
    <t>Main text reports the three information levels and the question used, but does not reproduce all case prompts or all GPT-4 outputs. Access date is reported, but generation settings and repeat-run variability are not. Public EyeRounds cases create high contamination risk.</t>
  </si>
  <si>
    <t>Robustness is weak because repeat-run variability was not assessed. Traceability is partial through case source and stated access date. Safety is only narrative/limited through appropriateness grading and referral caution. Fairness, usability, and governance are not empirically evaluated.</t>
  </si>
  <si>
    <t>Strong reporting of model identity/version, API access date, generation settings, comparator, expert-panel reference standard, prospective sampling, outcomes, non-inferiority analysis, limitations, funding and COI. Partial items: full frozen prompt and supplementary outputs/confusion matrices are not available in uploaded PDF; repeat-run variability absent; subgroup/fairness analysis limited.</t>
  </si>
  <si>
    <t>Reproducibility is relatively strong for model/settings and study procedure, but incomplete because Appendix A/Supplementary Tables are not present in the uploaded file, raw outputs are not visible, and anonymised dataset/R code are promised or available on request rather than directly included.</t>
  </si>
  <si>
    <t>Robustness partial (prospective design, cluster bootstrap, sensitivity analyses but no repeat-run/model-drift testing); Fairness partial (age/region subgroups, skin-tone limitation); Usability/traceability partial (ED context and rationale fields retained, but no workflow integration); Safety clearly flags depth underestimation.</t>
  </si>
  <si>
    <t>Moderate-to-low reporting completeness. The study reports the clinical task, data source, broad LLM role, feature categories, reference labels, comparators, metrics, limitations, funding and COI. Major gaps: exact ChatGLM version, access date/settings, full prompt/schema/code, repeat-run variability, confidence intervals, exact test-set denominator, and subgroup/fairness analysis.</t>
  </si>
  <si>
    <t>Reproducibility is limited. Figure 2 and the methods show the prompt architecture and JSON-output concept, but the full runnable prompt/schema and model settings are not available in the main PDF; data are only available on reasonable scientific request; code is NR.</t>
  </si>
  <si>
    <t>Traceability/explainability partial because extracted evidence is structured and decision-tree/random-forest logic is intended to be interpretable. Robustness limited by no external validation or repeat-run testing. Fairness and usability remain largely untested; primary-care applicability is stated as future work.</t>
  </si>
  <si>
    <t>Moderate reporting completeness. Reported: model identity/version, comparator groups, real referral-letter source, expert-adjudicated reference diagnosis, main diagnostic metrics, diagnostic safety, statistical comparisons, limitations and COI. Partial: exact access date/settings, full prompt/input reproducibility, output variability, and code/data/prompt availability. Not reported: subgroup/fairness analysis.</t>
  </si>
  <si>
    <t>Reproducibility is limited by unavailable full &gt;90k-token system prompt in the uploaded PDF, missing runtime settings, no final repeat-run testing, no shareable referral-letter dataset in the main text, and reliance on supplemental material not present in the uploaded file. The RICCE framework and broad prompt components are described.</t>
  </si>
  <si>
    <t>Safety/Robustness: cardiac-syncope misses and over-inclusive diagnosis lists are explicitly analysed. Usability/implementation: GP-to-SU referral context and therapeutic suggestions are discussed, but no live workflow testing. Traceability is partial via structured five-step output and expert adjudication. Fairness is largely not addressed.</t>
  </si>
  <si>
    <t>High but incomplete reporting completeness. Reported: model architecture, LLaMA-7B/DeepDR-Transformer design, fine-tuning and training parameters, expert/reference standards, multi-dataset validation, prospective workflow design, outcomes, limitations, funding and COI. Partial: LLM access/inference settings, full prompt/input reproducibility in uploaded PDF, output variability/repeat runs, and gated data/material availability.</t>
  </si>
  <si>
    <t>Reproducibility is stronger than most included studies because code and a minimum dataset are reported and model/training details are extensive. It remains incomplete because individual-level data are gated, full supplementary prompt/examples are not visible in the uploaded PDF, and no repeat-run/model-output variability is reported for the LLM module.</t>
  </si>
  <si>
    <t>Fairness/equity and universality are strongly engaged through low-resource framing, rural/urban and multicountry validation, portable-camera evaluation and bilingual recommendation testing. Usability and traceability are engaged via workflow deployment, recommendation ratings and PCP satisfaction. Robustness is partial; longer randomized and multi-site prospective validation is still needed.</t>
  </si>
  <si>
    <t>Moderate/low reporting completeness. Reported: model families, RAG architecture, database-building approach, query window, question list, evaluation criteria, rankings, limitations, funding and COI. Partial: exact access/settings, prompt/output reproducibility, reference standard adequacy, output variability, fairness/language analysis, and availability of database/outputs only via supplementary material not present in uploaded PDF.</t>
  </si>
  <si>
    <t>Reproducibility is partial. The main PDF reports RAG components (Milvus, LangChain, BM25, HyDE, PostgreSQL), question list and evaluation criteria, but not generation settings, full prompts, full retrieved-source database, full outputs, code, or repeat-run stability. Supplementary materials are referenced but unavailable in the uploaded file.</t>
  </si>
  <si>
    <t>Traceability is engaged through RAG citations and quoted reference sections. Safety and robustness are partly engaged through safety and hallucination/reference ranking. Usability is discussed for frontline clinicians, but not tested in workflow. Fairness/equity is weakly addressed; governance/privacy is discussed generally but not evaluated.</t>
  </si>
  <si>
    <t>Low/moderate reporting completeness. Reported: model version, basic prompts, case source, comparator group, accuracy results, limitations, funding and disclosures. Gaps: access date/settings, full case inputs in the main text, independent reference standard, output variability, subgroup/fairness analysis, and full reproducibility materials.</t>
  </si>
  <si>
    <t>Reproducibility is limited. The source case database is public and the prompts are simple, but the exact access date, settings, full ChatGPT outputs for all cases, repeat-run variability, and code/analysis files are not reported. Public case provenance creates contamination risk.</t>
  </si>
  <si>
    <t>Traceability and robustness are weak. Usability is discussed speculatively for future triage, but not evaluated. Safety, fairness, governance, and real-world robustness are not meaningfully assessed.</t>
  </si>
  <si>
    <t>Moderate/low reporting completeness. Reported: study design, dataset source, overall architecture, CNN backbone, mobile prototype, broad validation approach, limitations, ethics/funding/COI. Major gaps: exact hybrid LLM model/version, access date/settings, full prompts, full LLM outputs, external-test denominator and LLM-specific repeat-run/prompt-variability analysis. Framework rerouted STARD-AI -&gt; TRIPOD-LLM [1 Jul 2026]: study develops/validates a fitted model (confirmed by PROBAST+AI RoB assignment), so development/validation governs the primary framework; STARD-AI retained as secondary (accuracy vs reference standard is reported).</t>
  </si>
  <si>
    <t>Reproducibility is limited for the LLM component. The CNN backbone and prior dataset are described, but the main uploaded PDF does not provide the full prompts, exact cloud LLM endpoint/settings, full supplemental examples, or public dataset. The paper also states the CNN remained the sole diagnostic classifier and the LLM did not override CNN predictions.</t>
  </si>
  <si>
    <t>Usability/implementation are partly engaged through mobile interface, sub-200 ms feedback and clinician-facing design. Robustness is partial through cross-validation/external dataset mention, but LLM robustness is not assessed. Safety/governance are discussed through privacy and human oversight. Fairness/equity are limited to resource-access framing without empirical subgroup analysis.</t>
  </si>
  <si>
    <t>Moderate reporting completeness. Reported: model identities/versions, GP comparator, national guideline reference standards, outcome categories, country-specific results, hallucination/toxicity/data-leakage checks, limitations and funding. Gaps: full vignette/prompt set not visible in main PDF, no generation settings, no repeat-run/prompt-sensitivity analysis, limited subgroup/fairness analysis and limited data/code availability.</t>
  </si>
  <si>
    <t>Reproducibility is partial. The model names/versions, guideline sources and response elements are described, but exact complete prompts/vignettes, decoding settings, raw LLM outputs and analysis code are not provided in the uploaded main PDF. The reported prompt dates should be manually checked because they appear chronologically inconsistent with publication dates.</t>
  </si>
  <si>
    <t>Usability and safety are engaged through GP prescribing framing, patient advice, hallucination/toxicity checks and data-leakage warning. Universality/fairness are partially engaged through country-specific guideline comparison including Norway. Robustness is weak because no repeat-run or prompt-sensitivity testing is reported. Governance/privacy is engaged through the data-leakage finding.</t>
  </si>
  <si>
    <t>Moderate/low reporting completeness. Reported: model identities, access/testing dates, dataset source, reference labels, main accuracy metrics, confusion matrices, over-triage/safety metrics, CCS, limitations, funding and COI. Gaps: decoding/settings, full appendix/prompts/raw outputs in the uploaded PDF, repeat-run variability, subgroup/fairness analysis, code availability and real-world implementation details.</t>
  </si>
  <si>
    <t>Reproducibility is partial. The source dataset is published and model names/testing window are stated, but exact full prompts/appendix content, generation settings, raw outputs and analysis code are not present in the uploaded PDF. The public vignette source creates contamination risk.</t>
  </si>
  <si>
    <t>Robustness is partially engaged through comparison of non-prompted vs structured prompted conditions and CCS. Safety is partially engaged through over-/under-triage and safety-of-advice metrics. Usability, governance and real-world monitoring are not evaluated; fairness/equity is not meaningfully engaged.</t>
  </si>
  <si>
    <t>Moderate/low reporting completeness. Reported: model identity/version, clinical and synthetic data sources, diagnostic outcomes, kappa statistics, privacy/guardrail discussion, limitations, ethics and COI. Gaps: model access/testing date, generation settings, full prompts/raw outputs, repeat-run variability, public data, and formal subgroup/fairness analysis.</t>
  </si>
  <si>
    <t>Reproducibility is partial. Figure 1 provides workflow/prompt snippets and source code is available on request, but the uploaded PDF does not include the full prompt set, raw histories, synthetic cases, raw model outputs, generation settings, or executable analysis materials.</t>
  </si>
  <si>
    <t>Fairness/representativeness and traceability are partly discussed; safety is partially engaged through central/peripheral error analysis and privacy safeguards. Real-world robustness, monitoring, usability, and human-AI workflow governance are not evaluated.</t>
  </si>
  <si>
    <t>Moderate/low reporting completeness. Reported: real eConsult data source, model identities, response context structure, LaJ prompt, physician-rating procedure, statistical methods, kappa/F1 outcomes and limitations. Gaps: model access/testing date, generation settings, full SAGE prompt, raw cases/outputs, repeat-run variability, full code/data availability, funding/COI visibility and formal fairness analysis. Framework note (QA): primary reset DECIDE-AI to TRIPOD-LLM. Retrospective response-quality/advice-concordance benchmark against human eConsult answers (human responses are not a true reference standard, so not STARD-AI); no prospective clinical evaluation, so not DECIDE-AI. Secondary: STARD-AI / DECIDE-AI as narrative lenses.</t>
  </si>
  <si>
    <t>Reproducibility is partial. The LaJ prompt is included and the response-generation context is described, but the uploaded PDF does not include de-identified eConsult cases, raw AI responses, full generation prompt, decoding settings, executable code or repeat-run results.</t>
  </si>
  <si>
    <t>Traceability/governance and usability are partially engaged through de-identification, HIPAA-compliant SecureGPT and scalable evaluation framing. Safety is only indirect via concordance. Fairness/equity, robustness under repeat runs, prospective monitoring and real-world human-AI workflow impact are not evaluated.</t>
  </si>
  <si>
    <t>Moderate reporting completeness. Reported: model architecture, task routing, dataset sources, comparator models, clinical benchmark, statistical metrics, limitations, funding and COI. Gaps: access/testing date and generation settings for LLM comparisons, full prompts/Annex C, full supplementary denominators, raw outputs, repeat-run variability and open access to private data. Framework rerouted STARD-AI -&gt; TRIPOD-LLM [1 Jul 2026]: study develops/validates a fitted model (confirmed by PROBAST+AI RoB assignment), so development/validation governs the primary framework; STARD-AI retained as secondary (accuracy vs reference standard is reported).</t>
  </si>
  <si>
    <t>Reproducibility is partial. Code is reported as publicly available and STAR Methods describe the architecture, but private data are gated, supplemental tables/Annexes are not present in the uploaded PDF, and generation settings, repeat-run stability and raw outputs are not reported.</t>
  </si>
  <si>
    <t>Universality/generalizability and usability are partly engaged through external testing and primary/community-eye-care framing. Traceability is engaged via routing to task-specific VFMs and ocular-sign identification. Fairness and safety are only partially engaged; implementation governance and prospective monitoring are not evaluated.</t>
  </si>
  <si>
    <t>≈56%: model/version, access date, expert rating method, aggregate results and limitations are reported. Major gaps are absent full prompt/question set and raw outputs in uploaded PDF, missing generation settings, no repeat-run variability, no subgroup/fairness analysis, and subjective expert-rating reference standard.</t>
  </si>
  <si>
    <t>Reproducibility limited: the main text lists scenarios and question domains, but full standardized questions and model outputs are only in supplemental digital content not present here; no code, generation settings, or repeat-run protocol reported.</t>
  </si>
  <si>
    <t>Safety, Usability and Robustness are partially engaged through clinical-translatability ratings and discussion of posology/guideline limitations. Fairness/equity and prospective governance are not meaningfully evaluated.</t>
  </si>
  <si>
    <t>≈56%: model identity/version, query month, prompt templates, consensus comparator, outcome categories and limitations are reported. Major gaps: full cases/raw outputs absent from uploaded PDF, generation settings NR, no repeat-run variability/CIs, and no subgroup/fairness analysis.</t>
  </si>
  <si>
    <t>Moderate reproducibility from prompt templates and described cases, but limited by absent supplementary raw responses/case details in the uploaded PDF, no generation settings, no code/data availability, and single-run unversioned web tools that may drift.</t>
  </si>
  <si>
    <t>Safety and Usability are directly engaged through patient-facing safety assessment and discussion of patient result access/health literacy. Fairness is only partially engaged in limitations; Robustness and prospective governance are not evaluated.</t>
  </si>
  <si>
    <t>≈62.5%: prompt/input structure, real-patient sampling, comparators, statistical consistency methods, limitations, funding/COI and data availability are reported. Major gaps: exact model access date/version snapshot and generation settings NR; no gold-standard reference; no repeat-run variability; no formal fairness/subgroup analysis.</t>
  </si>
  <si>
    <t>Reproducibility is moderate but incomplete: Figure 4 gives the ChatGPT role prompt schematic and an example, and the input variables are described, but full patient-level prompts/outputs are not in the PDF, model settings/access date are NR, and original data require request to authors.</t>
  </si>
  <si>
    <t>Usability and governance are engaged through real rehabilitation triage context, doctor oversight, training, privacy/security/ethics discussion and future intelligent DRP integration. Fairness is partially engaged through regional/institutional sampling and resource-allocation framing, but differential performance is not evaluated. Robustness is limited.</t>
  </si>
  <si>
    <t>≈69%: model names/versions, testing month, detailed question wording, repeat-run design, statistical tests and limitations are reported. Gaps: exact model snapshots/settings NR, full vignette text only in Appendix/Supplemental material not visible in uploaded PDF, no formal fairness/subgroup analysis, and no fully independent diagnostic reference standard within this study.</t>
  </si>
  <si>
    <t>Moderate reproducibility: A1-A3 and B1-B8 question wording and 10-run/new-tab protocol are reported, and data are available on request. However, full vignettes/raw model outputs are not in the uploaded main PDF, model parameters/settings are NR, and web-model behaviour may drift.</t>
  </si>
  <si>
    <t>Usability and safety are partially engaged through GP-context referral recommendations and cautions that AI should assist, not replace, clinicians. Fairness is discussed conceptually (biased/non-representative data; cultural/socioeconomic factors), but not empirically assessed. Robustness is partially engaged through repeat runs; governance is discussed at a high level.</t>
  </si>
  <si>
    <t>≈50%: model identity/version, access date, exact prompt, comparator/reference process and limitations are reported. Gaps: no generation settings, full vignettes/outputs only in supplementary material not visible in uploaded PDF, internally generated reference standard, no repeat-run variability/CIs, no fairness analysis, limited data/code availability.</t>
  </si>
  <si>
    <t>Moderate-low reproducibility from the uploaded PDF alone: prompt wording, date, model version, clearing of previous conversations and outcome definitions are reported, but complete case materials/raw outputs are absent from the PDF and generation parameters are NR.</t>
  </si>
  <si>
    <t>Robustness and traceability are limited. The paper engages safety/governance conceptually through misleading/bias risks and need for external validation, but does not empirically address fairness, usability in workflow, accountability, or prospective monitoring.</t>
  </si>
  <si>
    <t>approx. 62.5%: model identity/version, bootstrapped performance uncertainty, limitations, and some data/code/prompt information are reported. Gaps: exact access/testing date, full settings/prompts unavailable in appendices, operational reference standard only partially adequate, no fairness analysis, and limited reproducibility of patient-level data. Framework rerouted STARD-AI -&gt; TRIPOD-LLM [1 Jul 2026]: study develops/validates a fitted model (confirmed by PROBAST+AI RoB assignment), so development/validation governs the primary framework; STARD-AI retained as secondary (accuracy vs reference standard is reported).</t>
  </si>
  <si>
    <t>Moderate reproducibility from main PDF: model family, data source, knowledge base, high-level retrieval methods, and packages are described; exact prompts/settings are referenced but unavailable in the uploaded PDF; patient-level data are not openly shared; local deployment details limit external replication.</t>
  </si>
  <si>
    <t>Safety, robustness, usability and traceability are partly engaged through emergency detection, KG quality check, RAG comparison, secure Azure deployment, de-identification, and workflow discussion. Fairness/equity and real-world governance monitoring are not empirically evaluated.</t>
  </si>
  <si>
    <t>≈43.75%: model identity, limitations and some data/prompt availability are reported; prompt and settings are incomplete because Supplemental Table S1 is unavailable, access date/settings are not reported, no repeat-run or CI/output variability is reported, no subgroup/fairness analysis is performed, and the reference standard is partially adequate rather than independently adjudicated.</t>
  </si>
  <si>
    <t>Partial reproducibility only: study design, ICOP scoring, comparator groups and high-level prompt structure are described, but full prompt is unavailable in the uploaded materials, case data are not public due to commercialization/patenting, and model settings/testing date are NR.</t>
  </si>
  <si>
    <t>Robustness and traceability are partly engaged through ICOP framework scoring, expert/GP/student comparisons and kappa analysis. Usability/implementation is discussed via FaceYourPain.org beta. Fairness, real-world monitoring, and governance are discussed conceptually but not empirically evaluated.</t>
  </si>
  <si>
    <t>≈75%: model identities, temperature, architecture, datasets, repeat-run consistency, safety/confidence analysis, limitations and code/data availability are reported. Main gaps: exact access/testing dates not clearly reported; full prompt details partly repository-dependent rather than fully visible in the PDF; reference standards are synthetic/proxy; no fairness/subgroup analysis. Framework note (QA): primary reset DECIDE-AI to TRIPOD-LLM. Develops and validates a CDSS on synthetic and retrospective data with a usability survey; no prospective real-patient or interactive clinical evaluation, so DECIDE-AI does not fit the routing tree as primary. Secondary: STARD-AI (ADR-classification accuracy vs reference labels), DECIDE-AI (usability/integration element).</t>
  </si>
  <si>
    <t>Reproducibility is relatively strong compared with many included studies because code/data are stated available and architecture, prompts/examples, datasets and model setup are described. However, the repository was not inspected as part of the uploaded materials, real-world patient-level data are not fully public, and deployment details may not replicate across EHR contexts.</t>
  </si>
  <si>
    <t>Usability, safety, robustness, traceability and governance are substantially engaged: clinician usability evaluation, repeat-run consistency, confidence thresholds, deployment options, human oversight, privacy and regulatory considerations. Fairness/equity is limited and prospective monitoring/patient outcome validation remains future work.</t>
  </si>
  <si>
    <t>≈43.75%: prompt structures, reviewer methods, ICC/per-case variability and limitations are reported, but exact model versions, access date/settings, full vignettes, full prompts/outputs and code/data are not available in the uploaded materials. Reference standard is expert/rubric-based rather than an independent clinical outcome standard; no fairness analysis.</t>
  </si>
  <si>
    <t>Partial reproducibility only: Table 1 provides case labels and Table 2 gives prompt structures, but the full vignette text is in unavailable supplementary material. Exact model versions/settings and testing date are NR, and model outputs are not provided. [Part 2 reroute 27 Jun 2026: STARD-AI to TRIPOD-LLM. Primary evaluated output is an expert-rated quality rubric (referral appropriateness, clinical justification, usefulness, clarity), not diagnostic/triage accuracy against a hard reference standard; this matches the response-quality benchmark route and the near-identical TRIPOD-LLM anchor S068. STARD-AI retained as secondary for the predefined urgency/subspecialty labels.]</t>
  </si>
  <si>
    <t>Safety, usability and robustness are partly engaged through risk/harm scoring, patient-facing communication domains, prompt-format comparison, per-case variability and ICC. Fairness/equity, prospective monitoring, governance and real-world implementation are not empirically evaluated.</t>
  </si>
  <si>
    <t>≈75%: strong reporting of RCT design, randomization, participant characteristics, scoring methods, statistical analysis, effect estimates, time outcomes, harm ratings, data availability and trial registration. Gaps include exact GPT-4 snapshot/settings, full case/prompt/rubric availability in uploaded materials, no fairness/subgroup analysis, and simulated rather than clinical outcome reference standard.</t>
  </si>
  <si>
    <t>Reproducibility is moderate to strong for the trial analysis because participant scores/source data are available via Figshare and no custom code was required. However, full vignettes, full prompts and full rubrics are mainly in supplementary materials not available in the uploaded review set, and exact model configuration is incomplete.</t>
  </si>
  <si>
    <t>Safety, usability/human oversight, robustness and traceability are partly engaged: randomized human-user design, blinded grading, time and response-length sensitivity analyses, harm ratings, trial registration and data availability. Fairness/equity and real-world monitoring are limited.</t>
  </si>
  <si>
    <t>≈69%: strong reporting of real-patient RCT workflow, sample size, randomization, outcomes, statistical tests, software packages, limitations, funding and COI. Gaps: exact GPT-3.5 snapshot/access date and generation settings, full prompt table/examples unavailable in uploaded PDF, no repeat-run variability, limited demographic fairness analysis, gated data and uninspected code repository.</t>
  </si>
  <si>
    <t>Moderate reproducibility. The paper reports the main workflow, training/validation split, evaluation criteria, software package versions and a GitHub source-code link, but raw conversations are not publicly available, full supplementary prompt/examples are not in the uploaded review set, data access is gated by ethics review/agreement, and model snapshot/generation parameters are incomplete.</t>
  </si>
  <si>
    <t>Usability and traceability/governance strongly engaged through live workflow, nurse oversight, alerting, trial registration, data protection and consent. Safety partially engaged through alerting and harm ratings. Fairness/equity is discussed but not empirically tested beyond basic demographics/query types. Robustness is partial via ablations, but no repeat-run or external deployment validation.</t>
  </si>
  <si>
    <t>≈75%: model identity/version date, repeated-run variability, comparator scores, statistical analysis, fairness/bias check, limitations, data availability, funding and COI are reported. Gaps: exact final prompt wording and generation settings are incomplete, 44-variable dataset lacks an independent clinical reference standard, and prompt/code availability is partial.</t>
  </si>
  <si>
    <t>Moderate reproducibility. Simulated datasets are reported as available on Zenodo and methods/statistics are described, but exact final prompts are not fully reproduced, generation settings are not available/reported through the web interface, and web ChatGPT-4 behaviour may drift.</t>
  </si>
  <si>
    <t>Robustness is strongly engaged because output variability on identical data is the central analysis. Safety is engaged through under-/mis-risk concerns and clinical-use caution. Fairness is partially engaged through sex/race testing. Usability/implementation are limited because the study is synthetic and concludes against clinical use.</t>
  </si>
  <si>
    <t>≈62.5%: model versions, reference standards/comparators, main outcomes, limitations and funding/COI are reported. Gaps: exact ChatGPT access dates/model snapshots and generation settings, incomplete prompt/case-input reproducibility in the main PDF, no repeat-run variability analysis, limited subgroup/fairness assessment, and supplementary/prior-study appendices not inspected.</t>
  </si>
  <si>
    <t>Moderate/limited reproducibility. The study describes the data source, diagnostic/triage matching methods and simple prompt approach, but full case inputs/appendices are not in the uploaded review set, exact ChatGPT settings and dates are NR, and no code or repeat-run protocol is provided.</t>
  </si>
  <si>
    <t>Safety is strongly engaged through unsafe triage and diagnosis-triage discordance. Usability/implementation is discussed as a future need rather than evaluated. Fairness/equity is limited to eligibility/representativeness and earlier usability observations. Robustness is limited because prompt sensitivity is noted but not systematically tested.</t>
  </si>
  <si>
    <t>Moderate reporting: model/version and broad testing month reported; case-format example and ESI handbook reference provided; limitations and data-on-request statement included. Gaps: no generation settings, full prompts/case texts/code not available, no repeat-run variability, no subgroup/fairness analysis, and reference standard only partially adequate.</t>
  </si>
  <si>
    <t>Reproducibility limited: standardized case-format example reported, but full case set/prompt set unavailable; data available only on request; no code; no temperature/top-p/settings; single-run web ChatGPT-4 may drift.</t>
  </si>
  <si>
    <t>Robustness partially engaged through agreement/statistical performance metrics and high-acuity subgroup; usability/governance only prospective discussion. Fairness and explainability not meaningfully assessed.</t>
  </si>
  <si>
    <t>Moderate reporting: model families/versions, reference-standard consensus, repeat-run design, statistical agreement methods and limitations are reported. Gaps: full prompts/vignettes and model parameters are only in unavailable supplement; no subgroup/fairness analysis; data available only on request.</t>
  </si>
  <si>
    <t>Reproducibility is partial: case provenance and broad prompt strategy are described and repeat runs are used, but the full case set, prompt text, MTS diagrams and API parameters were not available in the uploaded review set; data are available only from the corresponding author on request.</t>
  </si>
  <si>
    <t>Robustness partially engaged through repeat model runs and multiple LLM comparison; usability/implementation via simulated second-opinion use; safety through over-/under-triage. Governance and regulation are discussed. Fairness and explainability are not meaningfully assessed.</t>
  </si>
  <si>
    <t>≈56.25%: full scenarios and reference/index categories are available in the uploaded PDF, and expert reference standard plus limitations are reported. Gaps: model identity only as January 9 ChatGPT, no generation settings, exact prompt wording NR, no repeat-run/variability analysis, no fairness analysis and no code/data beyond scenario supplements.</t>
  </si>
  <si>
    <t>Partial reproducibility: the full scenario list and reference/index categories are included in the PDF supplement, but exact prompt wording, temperature/top-p/settings and repeat-run testing are NR; synthetic scenario generation is described only generally.</t>
  </si>
  <si>
    <t>Robustness/safety partially engaged through high-acuity ROC/AUC and over-/under-triage metrics. Fairness, usability, workflow integration, governance and explainability are not empirically assessed.</t>
  </si>
  <si>
    <t>≈62.5%: reference standard, comparators, limitations and output variability/calibration are reported. Gaps: exact GPT-3 engine/snapshot and generation settings NR, full prompts/vignette appendix not available in uploaded review set, no fairness/subgroup analysis, and code/data availability only partial/reported rather than inspected.</t>
  </si>
  <si>
    <t>Prompting procedure is described and an illustrative prompt is shown; repeated example-prompt procedure supports confidence/calibration. However, exact GPT-3 engine parameters/settings are NR; full vignettes are in a referenced appendix not available here; code repository is reported but not inspected.</t>
  </si>
  <si>
    <t>Robustness/safety partially engaged through calibration, Brier scores, acuity subgroup analysis and triage error analysis. Fairness is discussed only as a risk; usability, governance and workflow integration are not empirically assessed.</t>
  </si>
  <si>
    <t>≈81.25%: model identity/date, standardized prompt, repeated analyses, race/ethnicity subgroup testing, limitations and data/supplement statement are reported. Gaps: no generation settings, supplementary vignette/answer tables unavailable in uploaded review set, reference standard only partially adequate, and no inspected code/repository.</t>
  </si>
  <si>
    <t>Reproducibility is moderate: the main prompt and testing date/version are reported and repeat consistency is assessed, but generation parameters are NR and the Multimedia Appendix containing full vignettes/answers was not available in the uploaded review set.</t>
  </si>
  <si>
    <t>Fairness is explicitly engaged through race/ethnicity-conditioned testing. Robustness is partially engaged through repeat consistency checks. Explainability is partially addressed via reasoning assessment. Usability, governance and real-world implementation are not empirically assessed.</t>
  </si>
  <si>
    <t>≈68.75%: model family/API version, testing period, reference standard, repeatability/reproducibility, accuracy metrics and limitations are reported. Gaps: exact model snapshot/settings NR; full prompts, sample vignettes and Python script are in multimedia appendices referenced but not inspected in uploaded review set; no fairness/subgroup analysis; data available only on reasonable request.</t>
  </si>
  <si>
    <t>Strong repeatability/reproducibility design with 9 prompts, 391 vignettes and 10 repetitions per combination. Reproducibility remains limited because full appendices/prompts/script were unavailable here and exact API model settings/snapshot are NR.</t>
  </si>
  <si>
    <t>Robustness/reliability and safety are strongly engaged through gage R&amp;R, invalid response, overtriage and undertriage analysis. Governance/implementation is discussed narratively. Fairness/equity and real-world usability are not empirically assessed.</t>
  </si>
  <si>
    <t>≈62.5%: GPT-4 identity, OpenAI web interface, prompt text, data inputs, human comparators, limitations and basic subgroup/correlation analyses are reported. Gaps: exact model snapshot/settings NR, no repeat-run variability, no code/full patient-data availability, and no outcome-based reference standard.</t>
  </si>
  <si>
    <t>Reproducibility is partial: the core prompt and input categories are reported, but exact GPT-4 snapshot, generation settings, full de-identified case texts and executable code are unavailable; single-prompt/single-run design prevents robustness assessment.</t>
  </si>
  <si>
    <t>Robustness/safety is partially engaged through over-triage findings and discussion of calibration. Fairness is only lightly engaged through gender and age/vital-sign analyses. Usability, governance, monitoring and prospective clinical implementation are not empirically assessed.</t>
  </si>
  <si>
    <t>≈43.75%: model family/version only partially reported (Chat-GPT 3.5; no access date/snapshot/settings); exact prompt and full vignettes are not reproducible; reference standards are described but partly expert-judgement based; CIs/AUROCs are reported; no repeat-run variability or subgroup/fairness analysis; limitations are discussed; code/data/prompts are not available.</t>
  </si>
  <si>
    <t>Reproducibility is limited: the paper reports the overall vignette structure and an example case, but not the full vignette set, exact Chat-GPT prompt, model access date, snapshot, generation settings, or executable code. Single-run design prevents robustness assessment.</t>
  </si>
  <si>
    <t>Robustness/safety are partially engaged through comparison with human MTS users, AUROC/sensitivity/specificity, and over-triage discussion. Fairness is not empirically assessed. Usability, governance, prospective workflow fit and monitoring are not evaluated.</t>
  </si>
  <si>
    <t>≈50%: model identity/version and April 2025 access are reported; memory-off/chat-deletion steps and prompt snippets are described; triage/vignette inputs are visible in tables. Gaps: no temperature/settings, incomplete full prompt text, subjective small expert reference standard, no repeat-run/output variability analysis, no subgroup/fairness analysis, and no shared code/data beyond published tables/prompts.</t>
  </si>
  <si>
    <t>Reproducibility is partial: the clinical prompts/vignettes are mostly visible in Tables 1-2 and role/CoT prompt snippets are reported, but exact full prompts, generation settings, executable code, and repeat-run robustness are not reported. Single time-point testing limits reproducibility across model updates.</t>
  </si>
  <si>
    <t>Usability/access and robustness are partially engaged through central-scheduling/workflow discussion, human oversight, and limitations about prompt dependence and model updates. Fairness is not empirically assessed. Governance/regulatory validation is acknowledged but not evaluated.</t>
  </si>
  <si>
    <t>≈56.25%: model versions and generation settings are reported; prompt strategies are described but exact full prompts are in supplementary material not inspected here; EHR-derived reference labels are clear but imperfect; CIs/prompt and label-order sensitivity are reported but repeat-run variability is not; no subgroup/fairness analysis; limitations and code/data availability are reported, but protected input data and external repository were not inspected.</t>
  </si>
  <si>
    <t>Reproducibility is moderate but incomplete. Model identifiers, temperature and default settings are reported, and code/source data availability is stated. However, underlying clinical notes are protected, exact supplementary prompt table was not inspected, EHR ground truth may be institution-specific, and no repeat-run robustness was tested.</t>
  </si>
  <si>
    <t>Robustness and safety are partially engaged through large real-world-note samples, prompt-variation testing, bootstrapped CIs, label-order sensitivity analysis, and discussion of false positives/resource harms. Fairness, usability, governance and prospective monitoring are not empirically evaluated.</t>
  </si>
  <si>
    <t>Reported prompt and diagnostic reference standard; limitations and conflicts reported. Gaps: exact model snapshots, access date/settings, repeat-run/output variability, equity/fairness analysis, and full case/score appendices not inspected.</t>
  </si>
  <si>
    <t>Uniform prompt reported in the main text, but exact model snapshot/settings and access date are NR. Multimedia appendices with representative cases and accuracy scores are referenced but unavailable/not inspected.</t>
  </si>
  <si>
    <t>Traceability/governance partially engaged through anonymisation/ethics and privacy discussion; robustness and fairness limited; usability/implementation discussed only speculatively.</t>
  </si>
  <si>
    <t>Model families, testing dates, reference standard, repeat runs, limitations and main performance metrics are reported. Gaps: exact model snapshots/settings, subgroup/fairness analysis, full case/prompt reproducibility from unavailable Appendix 1, and code/data availability.</t>
  </si>
  <si>
    <t>Multiple-choice prompt text and options are reported, and AI systems were queried 10 times. However, exact model snapshots/settings are NR, Appendix 1 was not inspected, and possible contamination from ESI handbook cases limits independent reproducibility.</t>
  </si>
  <si>
    <t>Robustness partially engaged through repeated AI queries and variability reporting; safety through over-/under-triage. Fairness/equity, real-world usability, governance, and prospective monitoring are not evaluated.</t>
  </si>
  <si>
    <t>Model family and prompt are reported, and kappa/AUC with CIs are presented. Gaps: exact model snapshots, access date/settings, subgroup/fairness analysis, data/code/output availability, and no repeat-run variability.</t>
  </si>
  <si>
    <t>OpenAI web interface and a general prompt are reported; each case used a new instance. Exact model snapshots/settings and access date are NR; de-identified case records and model outputs are not available/inspected.</t>
  </si>
  <si>
    <t>Robustness partially engaged through agreement statistics, AUC/CIs and error analysis; safety/resource implications discussed. Fairness/equity, governance, usability, and prospective monitoring are not evaluated.</t>
  </si>
  <si>
    <t>Model identity/version date, input format, comparator, gold-standard approach, and limitations are reported. Main gaps: exact generation settings, full training prompts/local rules, case-level data/outputs, repeat-run variability, fairness/subgroup analysis, and code/data availability.</t>
  </si>
  <si>
    <t>ChatGPT/GPT-4 version date and example input format are reported; local-rule training is described but not fully reproducible. Rule reminders after approximately 50 entries were used because of chat-history limitation. No repeat-run variability analysis or public dataset/code/prompt package inspected.</t>
  </si>
  <si>
    <t>Safety and robustness are partially engaged through prospective silent real-patient triage, area-level performance metrics, and discussion of privacy/local hosting and non-replacement. Fairness, usability, governance, external validation, and prospective outcome monitoring are not evaluated.</t>
  </si>
  <si>
    <t>Model family/version, prompt/scenario inputs, physician-rating approach, and limitations are reported. Major gaps: access date/settings, full model outputs, repeat-run variability, fairness/subgroup analysis, and objective reference standard.</t>
  </si>
  <si>
    <t>Appendix provides scenario prompts and the global task prompt, but exact ChatGPT responses, model snapshot/access date/settings, and reproducible output package are not available in the main PDF.</t>
  </si>
  <si>
    <t>Transparency and safety are partially engaged through expert ratings and limitations discussion. Robustness, fairness/equity, usability, governance, and implementation monitoring are not evaluated.</t>
  </si>
  <si>
    <t>Model names, access dates, prompts, human/iGuide reference standard, limitations, and some data-availability information are reported. Main gaps: exact Gemini version and generation settings, repeat-run variability, fairness/subgroup analysis, and fully inspectable case/output package.</t>
  </si>
  <si>
    <t>Prompt wording is reported and data are available on reasonable request, but the exact LLM outputs are not fully available in the main article. Direct iGuide-mapping prompts caused hallucinated false indications. No repeat-run or temporal robustness testing.</t>
  </si>
  <si>
    <t>Transparency, robustness, safety, and governance are partially engaged through authentic referral text, guideline reference standard, completeness analysis, hallucination discussion, and EU AI Act/black-box discussion. Fairness/equity, usability, and implementation monitoring are not evaluated.</t>
  </si>
  <si>
    <t>Strong reporting of model identities, sample construction, statistical methods, subgroup/fairness analysis, repeated-validation subset, limitations, and data/code availability. Conservative gaps: full prompt/code/supplement not inspected here; physician reference is not an objective clinical gold standard; exact settings for all models only partially captured in main PDF.</t>
  </si>
  <si>
    <t>Synthetic cases publicly available on Hugging Face; code/scripts reported in supplementary information; real de-identified data available on request. Closed models accessed 23-24 Sept 2024; open-source models run locally with default hyperparameters. Supplementary files were not fully inspected in this extraction.</t>
  </si>
  <si>
    <t>Fairness/equity is central. Robustness partially addressed through repeated sampling. Transparency and traceability are stronger than many studies through code/data availability, but explainability/governance remains incomplete and no real-world monitoring is tested.</t>
  </si>
  <si>
    <t>Relatively strong methods reporting for an offline LLM prediction benchmark: data source and preprocessing, model identities, prompts in supplementary materials, evaluation metrics, RAG architecture, clinician-validation subset, code/data availability, and limitations are described. Conservative gaps include LLM-generated specialty reference standard, LLM-as-judge diagnosis evaluation, no formal final repeat-run variability, no equity analysis, and no prospective workflow validation.</t>
  </si>
  <si>
    <t>Code and processed data are reported as available via GitHub; core MIMIC data available through PhysioNet. Prompts are reported in supplementary figures, but supplementary files were not fully inspected in this extraction. RAG uses approx. 30 million PubMed abstracts as an external knowledge base.</t>
  </si>
  <si>
    <t>TRIPOD-LLM is used as the closest fit because the study benchmarks LLM prediction of triage, specialty and diagnosis. DECIDE-AI relevance is noted for future workflow deployment, but no live implementation was tested.</t>
  </si>
  <si>
    <t>Model version</t>
  </si>
  <si>
    <t>Task / metric</t>
  </si>
  <si>
    <t>Result</t>
  </si>
  <si>
    <t>Comparator</t>
  </si>
  <si>
    <t>Comparator result</t>
  </si>
  <si>
    <t>Notes</t>
  </si>
  <si>
    <t>Gemini-2</t>
  </si>
  <si>
    <t>Gemini-2-Flash</t>
  </si>
  <si>
    <t>Mean rubric score, English (1-5)</t>
  </si>
  <si>
    <t>4.56 (sd 0.58)</t>
  </si>
  <si>
    <t>Local clinicians</t>
  </si>
  <si>
    <t>&lt; all LLMs (P&lt;0.001)</t>
  </si>
  <si>
    <t>Co-best; beat GPs by avg 0.83 (range 0.38-1.10); Kinyarwanda ~0.15 lower</t>
  </si>
  <si>
    <t>GPT-4o</t>
  </si>
  <si>
    <t>4.53 (sd 0.68)</t>
  </si>
  <si>
    <t>Co-best performer</t>
  </si>
  <si>
    <t>o3-mini</t>
  </si>
  <si>
    <t>o3-mini-high</t>
  </si>
  <si>
    <t>4.49 (sd 0.58)</t>
  </si>
  <si>
    <t>Underperformed on "omission of important information"</t>
  </si>
  <si>
    <t>Deepseek</t>
  </si>
  <si>
    <t>Deepseek R1</t>
  </si>
  <si>
    <t>4.16 (sd 1.06)</t>
  </si>
  <si>
    <t>Markedly lower</t>
  </si>
  <si>
    <t>Meditron</t>
  </si>
  <si>
    <t>Meditron-70B</t>
  </si>
  <si>
    <t>3.99 (sd 0.86)</t>
  </si>
  <si>
    <t>Lowest; produced unusable Kinyarwanda outputs (excluded from KIN analysis)</t>
  </si>
  <si>
    <t>ChatGPT-5</t>
  </si>
  <si>
    <t>Psoriasis Dx accuracy (sens/spec)</t>
  </si>
  <si>
    <t>93.1% (93.3/92.9)</t>
  </si>
  <si>
    <t>Dermatologists</t>
  </si>
  <si>
    <t>100%</t>
  </si>
  <si>
    <t>PGA 93.3%; Tx-appropriate 83.7%; test-retest 96.7%</t>
  </si>
  <si>
    <t>90.1% (89.0/91.4)</t>
  </si>
  <si>
    <t>PGA 92.9%; Tx 82.1%; test-retest 95.0%</t>
  </si>
  <si>
    <t>Claude</t>
  </si>
  <si>
    <t>Claude Sonnet 4.5</t>
  </si>
  <si>
    <t>83.6% (78.0/90.0)</t>
  </si>
  <si>
    <t>PGA 78.1%; Tx 75.0%; test-retest 90.8%</t>
  </si>
  <si>
    <t>Gemini</t>
  </si>
  <si>
    <t>Gemini 2.5 Flash</t>
  </si>
  <si>
    <t>61.5% (37.8/89.3)</t>
  </si>
  <si>
    <t>PGA 82.7%; Tx 53.2%; test-retest 88.3%; sensitivity very low (missed ~62% of psoriasis)</t>
  </si>
  <si>
    <t>GPT-4o (Model 1 input)</t>
  </si>
  <si>
    <t>Hospital-admission accuracy (sens/spec)</t>
  </si>
  <si>
    <t>72.4% (76.9/56.2)</t>
  </si>
  <si>
    <t>Actual disposition</t>
  </si>
  <si>
    <t>reference</t>
  </si>
  <si>
    <t>Minimal input (demographics+VBG); ≈ as good as richer tiers (no sig diff, p&gt;0.22)</t>
  </si>
  <si>
    <t>GPT-4o (Model 3 input)</t>
  </si>
  <si>
    <t>76.5% (91.9/20.8)</t>
  </si>
  <si>
    <t>+labs+CT; highest sensitivity but specificity collapses to 20.8%, so strong over-triage</t>
  </si>
  <si>
    <t>Discharge accuracy (sens/spec)</t>
  </si>
  <si>
    <t>76.5% (20.8/91.9)</t>
  </si>
  <si>
    <t>Recommends admit for ~70% of actually-discharged patients (over-triage)</t>
  </si>
  <si>
    <t>ICU accuracy (sens/spec/NPV)</t>
  </si>
  <si>
    <t>81.9% (70.0/83.1/NPV 96.5)</t>
  </si>
  <si>
    <t>High NPV for ICU; modest sensitivity</t>
  </si>
  <si>
    <t>GPT-4o (across tiers)</t>
  </si>
  <si>
    <t>14-day re-presentation among false-positive admits (safety proxy)</t>
  </si>
  <si>
    <t>23.8-30.0% (NNE ~3-4)</t>
  </si>
  <si>
    <t>-</t>
  </si>
  <si>
    <t>Of discharged patients GPT flagged to admit, ~1 in 3-4 re-presented within 14 days; exploratory safety-net signal</t>
  </si>
  <si>
    <t>Multimodal AMIE</t>
  </si>
  <si>
    <t>Gemini 2.0 Flash + state-aware reasoning</t>
  </si>
  <si>
    <t>Diagnostic accuracy &amp; consultation quality (vs PCP)</t>
  </si>
  <si>
    <t>Superior on 29/32 axes; higher top-k DDx accuracy (P&lt;0.001)</t>
  </si>
  <si>
    <t>Primary care physicians (n=19)</t>
  </si>
  <si>
    <t>baseline</t>
  </si>
  <si>
    <t>incl. 7/9 multimodal-reasoning metrics; better history-taking, management, empathy; no increase in hallucination; more robust to low image quality</t>
  </si>
  <si>
    <t>AMIE (ablation)</t>
  </si>
  <si>
    <t>Gemini 2.0 Flash + reasoning vs vanilla</t>
  </si>
  <si>
    <t>Top-1 DDx accuracy (auto-rater)</t>
  </si>
  <si>
    <t>Clinical Docs 0.89 to 0.98; PAD-UFES-20 0.75 to 0.84; PTB-XL 0.20 to 0.28; SCIN 0.49 to 0.54</t>
  </si>
  <si>
    <t>Vanilla Gemini 2.0 Flash</t>
  </si>
  <si>
    <t>State-aware reasoning improves accuracy across all datasets</t>
  </si>
  <si>
    <t>Images + Dialogue vs Images-only</t>
  </si>
  <si>
    <t>Top-k DDx accuracy</t>
  </si>
  <si>
    <t>Images+Dialogue &gt; Images-only across all datasets</t>
  </si>
  <si>
    <t>Images-only baseline</t>
  </si>
  <si>
    <t>History-taking/dialogue adds significant diagnostic value over image alone</t>
  </si>
  <si>
    <t>Gemini 2.0 Flash SFT (ablation)</t>
  </si>
  <si>
    <t>SFT variant</t>
  </si>
  <si>
    <t>ECG accuracy vs management appropriateness</t>
  </si>
  <si>
    <t>SFT improves PTB-XL ECG accuracy but degrades management-plan appropriateness</t>
  </si>
  <si>
    <t>Base Gemini 2.0 Flash</t>
  </si>
  <si>
    <t>SFT tradeoff / catastrophic-forgetting risk, so authors chose inference-time strategy instead</t>
  </si>
  <si>
    <t>GPT-4o mini</t>
  </si>
  <si>
    <t>GPT-4o mini (co-designed PreA)</t>
  </si>
  <si>
    <t>RCT workflow outcomes (vs usual care)</t>
  </si>
  <si>
    <t>Consultation time -28.7% (3.14 vs 4.41 min); care coordination +113.1% (3.69 vs 1.73); communication ease +16.0% (3.99 vs 3.44); throughput +15.3% (28.54 vs 24.76/shift)</t>
  </si>
  <si>
    <t>No-PreA (usual care)</t>
  </si>
  <si>
    <t>All P&lt;0.001 (throughput P=0.005). PreA-only ~ PreA-human, indicating autonomous. Patient experience +15-35% across measures.</t>
  </si>
  <si>
    <t>Referral-report quality vs physician notes (1-5)</t>
  </si>
  <si>
    <t>History 4.73+/-0.50; diagnosis 4.49+/-0.82; test-ordering 4.55+/-0.63</t>
  </si>
  <si>
    <t>Physician clinical notes</t>
  </si>
  <si>
    <t>2.93 / 2.49 / 3.28</t>
  </si>
  <si>
    <t>Agreement with notes 65.8/66.7/70.7%; disagreement 2.8-5.7%; ~30% notes blank. Post hoc; notes are an imperfect reference.</t>
  </si>
  <si>
    <t>Data-tuned counterpart (fine-tuned on local dialogues)</t>
  </si>
  <si>
    <t>Pre-trial simulation quality (1-5): history / diagnosis / test-ordering</t>
  </si>
  <si>
    <t>3.86+/-0.81 / 2.47+/-1.44 / 2.21+/-1.12</t>
  </si>
  <si>
    <t>Co-designed PreA</t>
  </si>
  <si>
    <t>4.56 / 4.67 / 4.23</t>
  </si>
  <si>
    <t>All P&lt;0.001 in favour of co-design. Data-tuned omitted diagnoses 30.0% and testing 39.3% when indicated - replicated real-world care deficits. 300 virtual patients.</t>
  </si>
  <si>
    <t>GPT-4o mini (PreA-assisted notes)</t>
  </si>
  <si>
    <t>Automation-bias / anchoring (classifier F1)</t>
  </si>
  <si>
    <t>F1 0.57 (P=0.81; dF1&lt;0.02)</t>
  </si>
  <si>
    <t>No-PreA notes</t>
  </si>
  <si>
    <t>random baseline</t>
  </si>
  <si>
    <t>PreA-assisted vs No-PreA clinical notes near-indistinguishable, indicating no detectable systematic adoption of LLM content; domain-specific P=0.10-0.90.</t>
  </si>
  <si>
    <t>DeepSeek (full system)</t>
  </si>
  <si>
    <t>DeepSeek-Chat + DeepSeek-Reasoner (optimal; with memory)</t>
  </si>
  <si>
    <t>axSpA Dx accuracy, validation (sens/spec)</t>
  </si>
  <si>
    <t>84.4% (86.2/80.0)</t>
  </si>
  <si>
    <t>Expert-consensus dx</t>
  </si>
  <si>
    <t>HEADLINE config. F1 88.9. External test (51 pts, 5 hospitals): 86.3% (93.8/73.7), F1 89.6. Vs 7 physicians on 100-case set: SpAgents sens 94.0 / spec 78.0 / acc 86.0 = &gt; PCPs and junior rheumatologists, ~ senior rheumatologists. All DoctorAgent variants use DeepSeek-Chat for Planner/Data/Tool agents.</t>
  </si>
  <si>
    <t>DeepSeek</t>
  </si>
  <si>
    <t>DeepSeek-Chat (as DoctorAgent)</t>
  </si>
  <si>
    <t>81.2% (82.8/76.9)</t>
  </si>
  <si>
    <t>F1 86.4. Second-best DoctorAgent LLM.</t>
  </si>
  <si>
    <t>DouBao</t>
  </si>
  <si>
    <t>DouBao (as DoctorAgent)</t>
  </si>
  <si>
    <t>77.8% (79.7/73.1)</t>
  </si>
  <si>
    <t>F1 83.8.</t>
  </si>
  <si>
    <t>HuatuoGPT</t>
  </si>
  <si>
    <t>HuatuoGPT-O1 (as DoctorAgent)</t>
  </si>
  <si>
    <t>61.1% (50.4/88.5)</t>
  </si>
  <si>
    <t>F1 65.0. Low sensitivity (misses many cases) despite high specificity.</t>
  </si>
  <si>
    <t>Qwen</t>
  </si>
  <si>
    <t>Qwen-Plus (as DoctorAgent)</t>
  </si>
  <si>
    <t>54.1% (36.9/98.0)</t>
  </si>
  <si>
    <t>F1 53.6. Very low sensitivity (36.9) - near-unusable for case-finding despite top specificity.</t>
  </si>
  <si>
    <t>ChatGLM-6B</t>
  </si>
  <si>
    <t>ChatGLM-6B (LoRA fine-tuned)</t>
  </si>
  <si>
    <t>Q1 Stroke vs nonstroke - acc (sens/spec)</t>
  </si>
  <si>
    <t>Val 99.0% (100/97.8); Changgung 95.5% (90.9/96.4); Other 79.1% (81.2/75.0)</t>
  </si>
  <si>
    <t>Discharge dx (ICD-10)</t>
  </si>
  <si>
    <t>Marked external-site drop (99.0 to 79.1% at the other hospital). Nonstroke controls age/sex/time-matched (balanced ~53% stroke).</t>
  </si>
  <si>
    <t>Q2 Ischaemic vs haemorrhagic - acc (sens/spec)</t>
  </si>
  <si>
    <t>Val 100% (100/100); Changgung 99.1% (99.6/90.0); Other 97.1% (98.3/88.9)</t>
  </si>
  <si>
    <t>Strongest task. Small haemorrhage n (val 10) inflates apparent specificity stability.</t>
  </si>
  <si>
    <t>Q3 IVT need - acc (sens/spec)</t>
  </si>
  <si>
    <t>Val 89.4% (98.5/66.7); Changgung 60.0% (66.7/59.3); Other 81.7% (50.0/88.0)</t>
  </si>
  <si>
    <t>IVT actually received (proxy for eligibility)</t>
  </si>
  <si>
    <t>reference (proxy)</t>
  </si>
  <si>
    <t>Reference is treatment delivered, not eligibility. Low external sensitivity (50-67%), so misses IVT-eligible patients; specificity 59-88%, so some over-recommendation (bleeding risk).</t>
  </si>
  <si>
    <t>AMIE built on PaLM 2</t>
  </si>
  <si>
    <t>Specialist-rated DDx top-k accuracy</t>
  </si>
  <si>
    <t>Higher than PCPs across k=1-10; all FDR-adjusted P&lt;0.05</t>
  </si>
  <si>
    <t>20 board-certified PCPs</t>
  </si>
  <si>
    <t>Lower top-k DDx accuracy</t>
  </si>
  <si>
    <t>Exact percentages are visual in Fig. 3; text reports significance across all k for ground-truth and accepted-differential comparisons.</t>
  </si>
  <si>
    <t>Specialist physician ratings</t>
  </si>
  <si>
    <t>Superior on 30/32 axes; non-inferior on remaining axes</t>
  </si>
  <si>
    <t>Baseline comparator</t>
  </si>
  <si>
    <t>Axes covered consultation quality, diagnosis, management, investigations, treatment, follow-up, escalation and confabulation.</t>
  </si>
  <si>
    <t>Patient-actor ratings</t>
  </si>
  <si>
    <t>Superior on 25/26 axes; no significant difference for acknowledging mistakes (N=46)</t>
  </si>
  <si>
    <t>Patient-centred measures adapted from GMCPQ, PACES and PCCBP.</t>
  </si>
  <si>
    <t>Safety-relevant ratings</t>
  </si>
  <si>
    <t>No significant difference for escalation recommendation appropriate (P=0.1210) or confabulation absent (P=0.4795)</t>
  </si>
  <si>
    <t>Appropriate/inappropriate investigation and treatment, follow-up, escalation and confabulation rated by specialists; simulated OSCE only.</t>
  </si>
  <si>
    <t>GPT-4 API version released 3 Aug 2023</t>
  </si>
  <si>
    <t>Mean free-text case score (0-10)</t>
  </si>
  <si>
    <t>4.5 (95% CI 3.9-5.0)</t>
  </si>
  <si>
    <t>Random doctor responses</t>
  </si>
  <si>
    <t>6.0 (95% CI 5.5-6.6)</t>
  </si>
  <si>
    <t>Random doctors scored 1.6 points higher than GPT-4; p&lt;0.001.</t>
  </si>
  <si>
    <t>Top-tier doctor responses</t>
  </si>
  <si>
    <t>7.2 (95% CI 6.8-7.6)</t>
  </si>
  <si>
    <t>Top-tier doctors scored 2.7 points higher than GPT-4; p&lt;0.001.</t>
  </si>
  <si>
    <t>Follow-up mean score comparison</t>
  </si>
  <si>
    <t>GPT-4o scored 0.7 points higher than GPT-4 (p=0.024)</t>
  </si>
  <si>
    <t>Random doctors still 0.7 points higher than GPT-4o (p=0.044)</t>
  </si>
  <si>
    <t>Follow-up scored by a single evaluator, so not directly comparable with original two-rater results.</t>
  </si>
  <si>
    <t>Overall accuracy across retained questions</t>
  </si>
  <si>
    <t>90.0% (36/40); over-recommendation 7.5%; under-recommendation 0.0%</t>
  </si>
  <si>
    <t>Human respondents</t>
  </si>
  <si>
    <t>ED attending 72.5%; PGY4 97.5%; PGY5 82.5%; PGY6 95.0%; spine fellow 100.0%</t>
  </si>
  <si>
    <t>No significant difference vs any respondent; ED attending comparison approached significance (P=0.083).</t>
  </si>
  <si>
    <t>Diagnosis accuracy</t>
  </si>
  <si>
    <t>100.0% (12/12)</t>
  </si>
  <si>
    <t>ED attending 83.3%; PGY4 100%; PGY5 91.7%; PGY6 100%; spine fellow 100%</t>
  </si>
  <si>
    <t>Open-ended diagnosis question; over/under-recommendation NA.</t>
  </si>
  <si>
    <t>Imaging recommendation accuracy</t>
  </si>
  <si>
    <t>90.0% (9/10)</t>
  </si>
  <si>
    <t>ED attending 60%; PGY4 100%; PGY5 80%; PGY6 90%; spine fellow 100%</t>
  </si>
  <si>
    <t>Open-ended imaging question; over/under-recommendation NA.</t>
  </si>
  <si>
    <t>Operative management/referral accuracy</t>
  </si>
  <si>
    <t>100.0% (8/8); over-recommendation 0.0%; under-recommendation 0.0%</t>
  </si>
  <si>
    <t>ED attending 62.5%; PGY4 100%; PGY5 75%; PGY6 87.5%; spine fellow 100%</t>
  </si>
  <si>
    <t>Question assessed whether operative evaluation was required.</t>
  </si>
  <si>
    <t>ChatGPT Plus (GPT-4)</t>
  </si>
  <si>
    <t>Diagnostic reasoning score, physicians with LLM access</t>
  </si>
  <si>
    <t>Median 76% (IQR 66-87)</t>
  </si>
  <si>
    <t>Physicians with conventional resources only</t>
  </si>
  <si>
    <t>Median 74% (IQR 63-84)</t>
  </si>
  <si>
    <t>Adjusted difference 2 percentage points (95% CI -4 to 8; p=0.60); no significant improvement.</t>
  </si>
  <si>
    <t>Time spent per case, physicians with LLM access</t>
  </si>
  <si>
    <t>Median 519 s (IQR 371-668)</t>
  </si>
  <si>
    <t>Median 565 s (IQR 456-788)</t>
  </si>
  <si>
    <t>Adjusted difference -82 s (95% CI -195 to 31; p=0.20); not statistically significant.</t>
  </si>
  <si>
    <t>ChatGPT Plus (GPT-4), standalone zero-shot prompt</t>
  </si>
  <si>
    <t>Diagnostic reasoning score, LLM alone</t>
  </si>
  <si>
    <t>Median 92% (IQR 82-97)</t>
  </si>
  <si>
    <t>GPT-4 alone scored 16 percentage points higher (95% CI 2-30; p=0.03); exploratory secondary analysis; not evidence for autonomous clinical readiness.</t>
  </si>
  <si>
    <t>Final diagnosis accuracy, physicians with LLM access</t>
  </si>
  <si>
    <t>Ordinal OR 1.4 (95% CI 0.7-2.8; p=0.39); binary OR 1.9 (95% CI 0.9-4.0; p=0.10)</t>
  </si>
  <si>
    <t>Reference</t>
  </si>
  <si>
    <t>Secondary outcome; no significant difference.</t>
  </si>
  <si>
    <t>ChatGPT-3.5 (24 May 2023 version)</t>
  </si>
  <si>
    <t>Mild depression: psychotherapy referral</t>
  </si>
  <si>
    <t>95.0%</t>
  </si>
  <si>
    <t>Primary care physicians</t>
  </si>
  <si>
    <t>4.3%</t>
  </si>
  <si>
    <t>Difference vs PCPs significant, χ²(1,1290)=449.23, p&lt;0.001.</t>
  </si>
  <si>
    <t>ChatGPT-4 (24 May 2023 version)</t>
  </si>
  <si>
    <t>97.5%</t>
  </si>
  <si>
    <t>Difference vs PCPs significant, χ²(1,1290)=470.23, p&lt;0.001.</t>
  </si>
  <si>
    <t>Severe depression: psychotherapy + pharmacological treatment</t>
  </si>
  <si>
    <t>72%</t>
  </si>
  <si>
    <t>44.4%</t>
  </si>
  <si>
    <t>Difference vs PCPs significant, χ²(1,1290)=12.31, p&lt;0.001; GPT-3.5 recommended psychotherapy alone in 28% of severe cases.</t>
  </si>
  <si>
    <t>Difference vs PCPs significant, χ²(1,1290)=48.14, p&lt;0.001.</t>
  </si>
  <si>
    <t>ChatGPT-3.5; ChatGPT-4</t>
  </si>
  <si>
    <t>Psychopharmacology: antidepressant monotherapy</t>
  </si>
  <si>
    <t>ChatGPT-3.5 74%; ChatGPT-4 68%</t>
  </si>
  <si>
    <t>17.7% antidepressant monotherapy; 67.4% antidepressant + anxiolytic/hypnotic</t>
  </si>
  <si>
    <t>ChatGPT did not propose anxiolytic/hypnotic monotherapy, unlike PCPs (14.0%).</t>
  </si>
  <si>
    <t>Gender and SES bias tests</t>
  </si>
  <si>
    <t>No significant differences by gender or SES</t>
  </si>
  <si>
    <t>Published comparator data reported gender and SES differences</t>
  </si>
  <si>
    <t>ChatGPT gender p=0.25 (3.5), p=0.82 (4); SES p=0.49 (3.5), p=0.82 (4).</t>
  </si>
  <si>
    <t>Disclaimer/referral category distribution</t>
  </si>
  <si>
    <t>88% explicit or urgent referrals (categories 4-5); 177 category 4 and 23 category 5 ratings</t>
  </si>
  <si>
    <t>Other LLMs</t>
  </si>
  <si>
    <t>Sonnet-4 89%; Grok-3 89%; DeepSeek-V3 74% categories 4-5</t>
  </si>
  <si>
    <t>All models showed significant ordered trend by urgency (P&lt;0.001).</t>
  </si>
  <si>
    <t>Anthropic Claude</t>
  </si>
  <si>
    <t>Claude Sonnet-4</t>
  </si>
  <si>
    <t>89% explicit or urgent referrals; 114 category 4 and 87 category 5 ratings</t>
  </si>
  <si>
    <t>GPT-4o 88%; Grok-3 89%; DeepSeek-V3 74%</t>
  </si>
  <si>
    <t>Most conservative/high-referral distribution; significantly higher ratings than GPT-4o and DeepSeek-V3 in Dunn comparisons.</t>
  </si>
  <si>
    <t>xAI Grok</t>
  </si>
  <si>
    <t>Grok-3</t>
  </si>
  <si>
    <t>89% explicit or urgent referrals; 151 category 4 and 52 category 5 ratings</t>
  </si>
  <si>
    <t>GPT-4o 88%; Sonnet-4 89%; DeepSeek-V3 74%</t>
  </si>
  <si>
    <t>High-urgency cases shifted mainly to category 5; not significantly different from GPT-4o or DeepSeek-V3 in reported comparisons.</t>
  </si>
  <si>
    <t>DeepSeek-V3 / deepseek-chat</t>
  </si>
  <si>
    <t>74% explicit or urgent referrals; 118 category 4 and 51 category 5 ratings; 7% categories 1-2</t>
  </si>
  <si>
    <t>GPT-4o/Sonnet-4/Grok-3 had 88-89% categories 4-5</t>
  </si>
  <si>
    <t>Broadest distribution and more frequent lower-category ratings; only model with &gt;1% category 1/no disclaimer-or-referral.</t>
  </si>
  <si>
    <t>Rater model</t>
  </si>
  <si>
    <t>Rater validation vs human raters</t>
  </si>
  <si>
    <t>Weighted Cohen κ vs medical doctors ranged 0.415-0.707 across response-generator subsets</t>
  </si>
  <si>
    <t>Human-human reliability</t>
  </si>
  <si>
    <t>MD1 vs MD2 κ 0.583-0.756</t>
  </si>
  <si>
    <t>GPT-4o selected as final rater model after subset validation; final annotation still carries self-/vendor-preference risk.</t>
  </si>
  <si>
    <t>Treatment correctness vs Dynamed</t>
  </si>
  <si>
    <t>Correct 55.6%; approximate 24.0%; wrong 5.2%; excluded 15.2%</t>
  </si>
  <si>
    <t>Family physicians</t>
  </si>
  <si>
    <t>Correct 54.3%; approximate 17.1%; wrong 11.0%; excluded 17.6%</t>
  </si>
  <si>
    <t>ChatGPT received age/sex/final diagnosis only; not full clinical vignette.</t>
  </si>
  <si>
    <t>Treatment co-occurrence with physicians</t>
  </si>
  <si>
    <t>Co-occurrence 26.2%; partial co-occurrence 28.7%; no co-occurrence 29.1%</t>
  </si>
  <si>
    <t>Reference comparator</t>
  </si>
  <si>
    <t>Three family health units; 138/860 initially excluded for criteria/record issues.</t>
  </si>
  <si>
    <t>When treatment did not coincide</t>
  </si>
  <si>
    <t>ChatGPT correct 9.8% of total cases</t>
  </si>
  <si>
    <t>Physician correct 9.9% of total cases</t>
  </si>
  <si>
    <t>Approximate cases excluded from this specific analysis; authors note potential bias due smaller sample.</t>
  </si>
  <si>
    <t>Claude-3-Opus-20240229</t>
  </si>
  <si>
    <t>Vetting outcome accuracy, full prompt</t>
  </si>
  <si>
    <t>0.86</t>
  </si>
  <si>
    <t>Radiologist consensus ground truth</t>
  </si>
  <si>
    <t>Highest single-model vetting accuracy with instructions + guidance + examples.</t>
  </si>
  <si>
    <t>All models ensemble</t>
  </si>
  <si>
    <t>GPT-4 + Claude Opus + Gemini</t>
  </si>
  <si>
    <t>Vetting outcome accuracy, instructions + guidance</t>
  </si>
  <si>
    <t>0.88</t>
  </si>
  <si>
    <t>Highest overall vetting accuracy using ensemble approach.</t>
  </si>
  <si>
    <t>GPT-4 (gpt-4-0125-preview)</t>
  </si>
  <si>
    <t>MRI contraindication detection, instruction-only prompt</t>
  </si>
  <si>
    <t>Precision 1.00; recall 0.78; F1 0.88</t>
  </si>
  <si>
    <t>9 contraindication-present / 111 absent in ground truth</t>
  </si>
  <si>
    <t>Highest F1 for contraindication detection.</t>
  </si>
  <si>
    <t>All evaluated LLMs</t>
  </si>
  <si>
    <t>GPT-4; Claude Opus; Gemini</t>
  </si>
  <si>
    <t>Urgent referral safety signal</t>
  </si>
  <si>
    <t>No model receiving instructions + guidance + examples rejected a referral classified as urgent</t>
  </si>
  <si>
    <t>22 urgent referrals in ground truth</t>
  </si>
  <si>
    <t>Synthetic data; supports prioritisation signal, not deployment safety.</t>
  </si>
  <si>
    <t>Time to vet 120 referrals</t>
  </si>
  <si>
    <t>Mean LLM time 9.8 ± 1.0 min</t>
  </si>
  <si>
    <t>Consultant radiologists</t>
  </si>
  <si>
    <t>135.0 ± 45.0 min</t>
  </si>
  <si>
    <t>Times include vetting outcome and MRI contraindication tasks; cost GPT-4 $2.90, Claude $5.30, Gemini free.</t>
  </si>
  <si>
    <t>ChatGPT 4.0</t>
  </si>
  <si>
    <t>Binary IH diagnosis performance</t>
  </si>
  <si>
    <t>Accuracy 75%; sensitivity 72%; specificity 78%; PPV 77%; NPV 74%; F1 0.742; AUC 0.80</t>
  </si>
  <si>
    <t>Pediatrician consensus dataset</t>
  </si>
  <si>
    <t>Accuracy 81%; sensitivity 86%; specificity 76%; PPV 78%; NPV 84%; F1 0.819</t>
  </si>
  <si>
    <t>McNemar test p=0.345; no statistically significant difference between GPT and pediatrician consensus.</t>
  </si>
  <si>
    <t>Comparison with trained IH-specific AI</t>
  </si>
  <si>
    <t>75% accuracy</t>
  </si>
  <si>
    <t>Previously published trained IH AI systems</t>
  </si>
  <si>
    <t>~91-93.8% accuracy as cited by authors</t>
  </si>
  <si>
    <t>Authors state off-the-shelf GPT is less accurate than trained/specialized AI systems.</t>
  </si>
  <si>
    <t>Variables associated with GPT accuracy, full 100-image dataset</t>
  </si>
  <si>
    <t>Actual diagnosis affected accuracy (p=0.015); worse than expected on pyogenic granulomas (standardized residual 3.17)</t>
  </si>
  <si>
    <t>Chi-square tests by demographic/lesion variables</t>
  </si>
  <si>
    <t>Other full-dataset variables not significant</t>
  </si>
  <si>
    <t>Equity/diagnostic limitation signal; non-IH mimickers may affect performance.</t>
  </si>
  <si>
    <t>Variables associated with GPT accuracy, IH-only dataset</t>
  </si>
  <si>
    <t>Configuration p=0.027; skin phototype p=0.019; anatomical location p=0.047; worse than expected on skin phototype IV (standardized residual 2.36)</t>
  </si>
  <si>
    <t>Chi-square tests within 50 IH images</t>
  </si>
  <si>
    <t>Morphology, stage, ulceration, treatment not significant</t>
  </si>
  <si>
    <t>Small subgroup sample; no Fitzpatrick VI images; flag for equity interpretation with caution.</t>
  </si>
  <si>
    <t>GPT-4o-2024-05-13</t>
  </si>
  <si>
    <t>Top-3 diagnostic accuracy</t>
  </si>
  <si>
    <t>98% (47/48)</t>
  </si>
  <si>
    <t>Primary care physicians / GPT-3 benchmark</t>
  </si>
  <si>
    <t>Physicians 95.6% (637/666); GPT-3 88% (42/48)</t>
  </si>
  <si>
    <t>Correct diagnosis counted if present among top three proposed diagnoses.</t>
  </si>
  <si>
    <t>Claude-3.5-Sonnet</t>
  </si>
  <si>
    <t>100% (48/48)</t>
  </si>
  <si>
    <t>Physicians 95.6%; GPT-3 88%</t>
  </si>
  <si>
    <t>Highest individual top-3 performance.</t>
  </si>
  <si>
    <t>Google Gemini</t>
  </si>
  <si>
    <t>Gemini-1.5-Pro-001</t>
  </si>
  <si>
    <t>Individual model result.</t>
  </si>
  <si>
    <t>Frontier LLM aggregate</t>
  </si>
  <si>
    <t>GPT-4o + Claude-3.5-Sonnet + Gemini-1.5-Pro</t>
  </si>
  <si>
    <t>98.6% (142/144)</t>
  </si>
  <si>
    <t>Aggregate across three frontier LLMs.</t>
  </si>
  <si>
    <t>Top-1 diagnostic accuracy</t>
  </si>
  <si>
    <t>86.8% (125/144)</t>
  </si>
  <si>
    <t>GPT-3 benchmark</t>
  </si>
  <si>
    <t>GPT-3 65% (31/48)</t>
  </si>
  <si>
    <t>Individual top-1: GPT-4o 94% (45/48), Claude 96% (46/48), Gemini 71% (34/48).</t>
  </si>
  <si>
    <t>Multi-agent collaboration</t>
  </si>
  <si>
    <t>GPT-4o + Claude-3.5-Sonnet + Gemini-1.5-Pro; Llama-3.1-405B for consensus identification</t>
  </si>
  <si>
    <t>Consensus diagnostic accuracy</t>
  </si>
  <si>
    <t>Top-3 100% (48/48); top-1 98% (47/48)</t>
  </si>
  <si>
    <t>Individual frontier LLMs</t>
  </si>
  <si>
    <t>Frontier aggregate top-3 98.6%; top-1 86.8%</t>
  </si>
  <si>
    <t>Collaboration improved diagnosis but adds operational complexity.</t>
  </si>
  <si>
    <t>Triage accuracy, urgent vs nonurgent</t>
  </si>
  <si>
    <t>92.4% (133/144)</t>
  </si>
  <si>
    <t>Primary care physicians; lay internet users; GPT-3</t>
  </si>
  <si>
    <t>PCPs 91.3% (608/666); lay internet users 74.1% (3706/5000); GPT-3 71% (34/48)</t>
  </si>
  <si>
    <t>Most common error was overestimating urgency; individual: GPT-4o 92%, Claude 94%, Gemini 92%.</t>
  </si>
  <si>
    <t>Three frontier LLMs with majority consensus</t>
  </si>
  <si>
    <t>92% (44/48)</t>
  </si>
  <si>
    <t>Individual frontier LLMs / PCP benchmark</t>
  </si>
  <si>
    <t>Frontier aggregate 92.4%; PCPs 91.3%</t>
  </si>
  <si>
    <t>Collaboration did not improve triage over individual frontier aggregate.</t>
  </si>
  <si>
    <t>ChatGPT 3.5 Sept 2023 vs Jan 2023</t>
  </si>
  <si>
    <t>Cardiovascular trivia accuracy</t>
  </si>
  <si>
    <t>Sept: 46/50 correct (92%); Jan: 74%; p=0.031</t>
  </si>
  <si>
    <t>Medical expert/guideline-backed quiz answers</t>
  </si>
  <si>
    <t>50 Medscape Fast Five cardiovascular questions across CAD, PE/VTE, AF, HF and CVRM. Public-source quiz component has contamination risk.</t>
  </si>
  <si>
    <t>ChatGPT 3.5 Sept 2023</t>
  </si>
  <si>
    <t>Patient-to-primary-care cardiovascular vignettes</t>
  </si>
  <si>
    <t>10/10 adequate/correct advice</t>
  </si>
  <si>
    <t>Actual GP/clinical course</t>
  </si>
  <si>
    <t>Straightforward patient questions about symptoms, medication, behaviour and whether to seek care; Jan version had one major chronic post-MI thrombolytic inconsistency.</t>
  </si>
  <si>
    <t>GP-to-cardiologist/expert consultation vignettes</t>
  </si>
  <si>
    <t>7/10 full match; 1 partial; 1 inconclusive; 1 incorrect</t>
  </si>
  <si>
    <t>Expert consultation / clinical course</t>
  </si>
  <si>
    <t>Complex clinician-facing questions; incorrect answer involved NT-proBNP monitoring, partial answer involved pregnancy antihypertensive options.</t>
  </si>
  <si>
    <t>Overall case-vignette agreement</t>
  </si>
  <si>
    <t>17/20 matched actual advice/care (85%)</t>
  </si>
  <si>
    <t>Actual advice by attending physician/consulted expert and clinical course</t>
  </si>
  <si>
    <t>Performance stronger for low-complexity patient questions than advanced GP-to-expert consultation questions.</t>
  </si>
  <si>
    <t>Gemini-2.0 (May 2025)</t>
  </si>
  <si>
    <t>Diagnostic / management / referral accuracy</t>
  </si>
  <si>
    <t>92.6% / 90.5% / 96.0%</t>
  </si>
  <si>
    <t>Clinicians aggregate</t>
  </si>
  <si>
    <t>91.6% / 87.9% / 69.6%</t>
  </si>
  <si>
    <t>Simulated 12-vignette ENT evaluation; AI results from Fig. 3; referral appropriateness higher than clinicians.</t>
  </si>
  <si>
    <t>ChatGPT-4.0 (May 2025)</t>
  </si>
  <si>
    <t>96.4% / 95.0% / 98.0%</t>
  </si>
  <si>
    <t>QAMAI mean ratings high: accuracy 4.82, clarity 4.93, completeness 4.92, sources 4.92, relevance 4.93, usefulness 4.92.</t>
  </si>
  <si>
    <t>ChatGPT-5 (Aug 2025)</t>
  </si>
  <si>
    <t>100% / 100% / 100%</t>
  </si>
  <si>
    <t>Received perfect QAMAI mean scores (5.00) across all six expert-rated domains; simulated cases only.</t>
  </si>
  <si>
    <t>OpenEvidence</t>
  </si>
  <si>
    <t>OpenEvidence AI (May 2025)</t>
  </si>
  <si>
    <t>98.8% / 97.1% / 99.0%</t>
  </si>
  <si>
    <t>QAMAI mean ratings near ceiling: accuracy 4.95, clarity 5.00, completeness 4.97, sources 4.97, relevance 5.00, usefulness 4.98.</t>
  </si>
  <si>
    <t>Gemini-2.0; ChatGPT-4.0; ChatGPT-5; OpenEvidence</t>
  </si>
  <si>
    <t>Referral appropriateness vs clinicians</t>
  </si>
  <si>
    <t>LLMs reduced both over- and under-referral relative to clinicians</t>
  </si>
  <si>
    <t>Clinician referral appropriateness</t>
  </si>
  <si>
    <t>69.6%; 30.4% over-referral in non-referral cases; ~half recognized CSF leak urgent referral</t>
  </si>
  <si>
    <t>Safety-adjacent outcome; no real-world patient outcome or deployment safety monitoring.</t>
  </si>
  <si>
    <t>Repeated identical-input submissions</t>
  </si>
  <si>
    <t>Output reproducibility / consistency</t>
  </si>
  <si>
    <t>Repeat submissions two/three weeks apart yielded highly consistent outputs; expert ratings unchanged</t>
  </si>
  <si>
    <t>Initial model outputs</t>
  </si>
  <si>
    <t>No significant differences across evaluation domains</t>
  </si>
  <si>
    <t>Paper reports both '3 weeks apart' in Methods and 'two weeks apart' in Results; flag minor internal inconsistency.</t>
  </si>
  <si>
    <t>GPT-5.2 Instant</t>
  </si>
  <si>
    <t>Overall total performance score (0-8 rubric)</t>
  </si>
  <si>
    <t>6.42 ± 1.12</t>
  </si>
  <si>
    <t>Prespecified orthopedic safety rubric</t>
  </si>
  <si>
    <t>Maximum 8</t>
  </si>
  <si>
    <t>Across 240 single-turn responses from 80 fictional shoulder/elbow vignettes under three prompt framings.</t>
  </si>
  <si>
    <t>Red-flag vs non-urgent total score</t>
  </si>
  <si>
    <t>Red-flag 5.28 ± 1.21; non-urgent 6.93 ± 0.81</t>
  </si>
  <si>
    <t>A priori risk classification</t>
  </si>
  <si>
    <t>Red-flag lower than non-urgent</t>
  </si>
  <si>
    <t>Indicates weaker performance in safety-critical presentations than routine non-urgent scenarios.</t>
  </si>
  <si>
    <t>Safety-critical under-triage in red-flag responses</t>
  </si>
  <si>
    <t>19/72 (26.4%); correct urgency 53/72 (73.6%)</t>
  </si>
  <si>
    <t>A priori red-flag standard</t>
  </si>
  <si>
    <t>Urgent evaluation expected</t>
  </si>
  <si>
    <t>Primary safety endpoint; failures mainly under-recognition of urgency / delay-inducing reassurance.</t>
  </si>
  <si>
    <t>GPT-5.2 Instant; patient-oriented prompt</t>
  </si>
  <si>
    <t>Prompt-specific red-flag safety</t>
  </si>
  <si>
    <t>Under-triage 10/24 (41.7%); correct urgency 14/24 (58.3%); total score 5.67 ± 1.21</t>
  </si>
  <si>
    <t>GP- and specialist-oriented prompts</t>
  </si>
  <si>
    <t>GP under-triage 25.0%; specialist under-triage 12.5%</t>
  </si>
  <si>
    <t>Patient-facing framing had the highest observed safety-critical under-triage rate.</t>
  </si>
  <si>
    <t>GPT-5.2 Instant; GP-oriented prompt</t>
  </si>
  <si>
    <t>Under-triage 6/24 (25.0%); correct urgency 18/24 (75.0%); total score 6.48 ± 0.89</t>
  </si>
  <si>
    <t>Patient- and specialist-oriented prompts</t>
  </si>
  <si>
    <t>Patient 41.7%; specialist 12.5% under-triage</t>
  </si>
  <si>
    <t>Intermediate performance between patient- and specialist-oriented framing.</t>
  </si>
  <si>
    <t>GPT-5.2 Instant; specialist-oriented prompt</t>
  </si>
  <si>
    <t>Under-triage 3/24 (12.5%); correct urgency 21/24 (87.5%); total score 7.12 ± 0.74</t>
  </si>
  <si>
    <t>Patient- and GP-oriented prompts</t>
  </si>
  <si>
    <t>Patient 41.7%; GP 25.0% under-triage</t>
  </si>
  <si>
    <t>Best observed safety profile; patient vs specialist under-triage OR 5.00 (95% CI 1.17-21.46; p=0.049).</t>
  </si>
  <si>
    <t>Decision stability across paired vignettes</t>
  </si>
  <si>
    <t>6/20 paired sets unstable (30.0%)</t>
  </si>
  <si>
    <t>Expected directional risk change after one clinical-variable modification</t>
  </si>
  <si>
    <t>Stable response expected</t>
  </si>
  <si>
    <t>Instability mainly failure to increase urgency after adding a red-flag modifier.</t>
  </si>
  <si>
    <t>Diagnostic-uncertainty MCQ correctness</t>
  </si>
  <si>
    <t>48/90 (53.3%)</t>
  </si>
  <si>
    <t>Family Medicine residents</t>
  </si>
  <si>
    <t>PGY-1 61.1%; PGY-2 63.3%; both p&lt;0.01 vs chatbots</t>
  </si>
  <si>
    <t>Underperformed residents overall. Outperformed residents in cardiovascular (80%) and gastrointestinal (70%) categories.</t>
  </si>
  <si>
    <t>Claude-3 Pro</t>
  </si>
  <si>
    <t>52/90 (57.7%)</t>
  </si>
  <si>
    <t>Difference vs GPT-4o not significant (p=0.55). Outperformed residents in geriatric care, mental health and women's health categories.</t>
  </si>
  <si>
    <t>Response characteristics / error type</t>
  </si>
  <si>
    <t>Mean response time 12.4s; length 1596 chars; rationale 78.9%; logical errors 62.5%</t>
  </si>
  <si>
    <t>24.0s; 2001 chars; rationale 86.7%; logical errors 44.7%</t>
  </si>
  <si>
    <t>GPT-4o faster/shorter but more logical errors; response time interpretation limited by possible server latency.</t>
  </si>
  <si>
    <t>Mean response time 24.0s; length 2001 chars; information errors 31.6%</t>
  </si>
  <si>
    <t>12.4s; 1596 chars; information errors 18.8%</t>
  </si>
  <si>
    <t>Claude longer and slightly more accurate overall, but more prone to information errors.</t>
  </si>
  <si>
    <t>Both evaluated LLMs</t>
  </si>
  <si>
    <t>GPT-4o and Claude-3 Pro</t>
  </si>
  <si>
    <t>Repeat-run consistency</t>
  </si>
  <si>
    <t>Same multiple-choice answer across all three trials for each question</t>
  </si>
  <si>
    <t>Initial answer per question</t>
  </si>
  <si>
    <t>No variability observed across three trials</t>
  </si>
  <si>
    <t>Conversation history reset and memory cleared before each question; no prompt-framing or open-ended variability assessment.</t>
  </si>
  <si>
    <t>GPT-4.0 with tailored AI-use training</t>
  </si>
  <si>
    <t>Overall clinical competence score</t>
  </si>
  <si>
    <t>Postcourse 77.56% (SD 12.71); mean difference +20.69%; P&lt;.001</t>
  </si>
  <si>
    <t>Same physicians before course/AI assistance</t>
  </si>
  <si>
    <t>Precourse 56.88% (SD 15.65)</t>
  </si>
  <si>
    <t>Pre-post design; effect of training and AI use cannot be separated.</t>
  </si>
  <si>
    <t>Pass rate using 80% threshold</t>
  </si>
  <si>
    <t>191/326 (58.6%) passed postcourse</t>
  </si>
  <si>
    <t>21/326 (6.4%) passed precourse</t>
  </si>
  <si>
    <t>McNemar test P&lt;.001; no nonintervention control arm.</t>
  </si>
  <si>
    <t>Skill-specific median scores</t>
  </si>
  <si>
    <t>Diagnosis 84.62%; treatment planning 80.00%; patient counselling 66.67%</t>
  </si>
  <si>
    <t>Diagnosis 61.54%; treatment planning 57.10%; counselling 50.00%</t>
  </si>
  <si>
    <t>All skill domains improved significantly (P&lt;.001).</t>
  </si>
  <si>
    <t>Efficiency / completion time</t>
  </si>
  <si>
    <t>Postcourse 42.29 min (SD 14.02)</t>
  </si>
  <si>
    <t>Precourse 40.25 min (SD 16.14)</t>
  </si>
  <si>
    <t>Completion time increased slightly by ~2.04 minutes (P=.03); time per correct answer per skill also increased.</t>
  </si>
  <si>
    <t>Perception/adoption outcomes</t>
  </si>
  <si>
    <t>250/326 completed both perception assessments; perceptions of accuracy, time saving, training benefit and willingness/confidence improved</t>
  </si>
  <si>
    <t>Precourse perceptions</t>
  </si>
  <si>
    <t>Lower baseline favourability</t>
  </si>
  <si>
    <t>Perception effects combine course exposure and postcourse AI-assisted test experience.</t>
  </si>
  <si>
    <t>GPT-4o / ECG-Analyst</t>
  </si>
  <si>
    <t>Overall ECG rhythm classification accuracy</t>
  </si>
  <si>
    <t>8.4/20 correct (42%)</t>
  </si>
  <si>
    <t>Cardiologists; emergency; internists; primary care</t>
  </si>
  <si>
    <t>15.4/20; 11.36/20; 9.2/20; 6.88/20</t>
  </si>
  <si>
    <t>GPT-4o significantly worse than cardiologists (P&lt;0.001); similar to internists (P=0.952) and primary care physicians (P=0.852).</t>
  </si>
  <si>
    <t>AF/AFL cases - correct classification</t>
  </si>
  <si>
    <t>3.0/10 correct (30%)</t>
  </si>
  <si>
    <t>7.48/10; 5.28/10; 4.28/10; 2.80/10</t>
  </si>
  <si>
    <t>No significant difference between GPT-4o and internists/primary care/emergency in AF/AFL subset; cardiologists outperformed all.</t>
  </si>
  <si>
    <t>Non-AF/AFL cases - correct classification</t>
  </si>
  <si>
    <t>5.40/10 correct (54%)</t>
  </si>
  <si>
    <t>7.92/10; 6.08/10; 4.92/10; 4.08/10</t>
  </si>
  <si>
    <t>Cardiologists outperformed clinician groups except no statistically significant difference versus GPT-4o (P=0.17).</t>
  </si>
  <si>
    <t>Repeat-session consistency / error pattern</t>
  </si>
  <si>
    <t>Consistently incorrect on questions 6, 8, 9, 10, 12, 16 and 18</t>
  </si>
  <si>
    <t>Repeated prompts across 5 sessions</t>
  </si>
  <si>
    <t>Order varied over consecutive days</t>
  </si>
  <si>
    <t>Failures included low fibrillatory-wave amplitude, 2:1 AFL, baseline artefact and wide QRS/PAC-related confounding.</t>
  </si>
  <si>
    <t>Meta Llama</t>
  </si>
  <si>
    <t>Llama3-8B-Instruct; base/SFT/DPO</t>
  </si>
  <si>
    <t>Clinical reasoning accuracy (modified MedQA)</t>
  </si>
  <si>
    <t>Base 7%; SFT 28%; DPO 36%</t>
  </si>
  <si>
    <t>Mistral-Instruct-v2</t>
  </si>
  <si>
    <t>Base 22%; SFT 33%; DPO 40%</t>
  </si>
  <si>
    <t>DPO improved over SFT for both models (P=.003 and P=.004 respectively).</t>
  </si>
  <si>
    <t>Mistral AI</t>
  </si>
  <si>
    <t>Mistral-Instruct-v2; base/SFT/DPO</t>
  </si>
  <si>
    <t>Llama3-8B-Instruct</t>
  </si>
  <si>
    <t>Physician grading agreement 97.2%; third physician needed in 2.8%.</t>
  </si>
  <si>
    <t>Provider/personnel triage F1</t>
  </si>
  <si>
    <t>Base 0.55; SFT 0.58; DPO 0.74</t>
  </si>
  <si>
    <t>Base 0.49; SFT 0.52/0.58 as reported; DPO 0.66</t>
  </si>
  <si>
    <t>Outpatient clinic patient messages; DPO improved personnel triage (P&lt;.001).</t>
  </si>
  <si>
    <t>Urgency triage F1</t>
  </si>
  <si>
    <t>Base 0.81; SFT 0.79; DPO 0.91</t>
  </si>
  <si>
    <t>Base 0.88; SFT 0.87; DPO 0.85</t>
  </si>
  <si>
    <t>Urgency triage results mixed: DPO improved Llama3 but not Mistral2.</t>
  </si>
  <si>
    <t>Summarisation quality (1-5 Likert)</t>
  </si>
  <si>
    <t>Base 4.11; SFT 4.21; DPO 4.34</t>
  </si>
  <si>
    <t>Base 3.93; SFT 3.98; DPO 4.08</t>
  </si>
  <si>
    <t>Summaries judged by GPT-4; DPO improved over SFT (P&lt;.001).</t>
  </si>
  <si>
    <t>Simple UTI text classification F1</t>
  </si>
  <si>
    <t>Base 0.63; SFT 0.98; DPO 0.95</t>
  </si>
  <si>
    <t>Base 0.73; SFT 0.97; DPO 0.97</t>
  </si>
  <si>
    <t>SFT sufficient for simple classification; DPO did not meaningfully improve over SFT.</t>
  </si>
  <si>
    <t>Both evaluated models</t>
  </si>
  <si>
    <t>Llama3-8B-Instruct; Mistral-Instruct-v2</t>
  </si>
  <si>
    <t>Compute burden</t>
  </si>
  <si>
    <t>DPO required approximately 2-4× more GPU time than SFT</t>
  </si>
  <si>
    <t>SFT</t>
  </si>
  <si>
    <t>Less compute-intensive</t>
  </si>
  <si>
    <t>Example: 1000 summarisation training steps ~50 min SFT vs ~160 min DPO on a single A100 GPU.</t>
  </si>
  <si>
    <t>Anthropic Claude via POE</t>
  </si>
  <si>
    <t>Q-Exp-Claude-3.5-2kk</t>
  </si>
  <si>
    <t>Primary diagnosis concordance</t>
  </si>
  <si>
    <t>50/63 correct or plausible (79.4%)</t>
  </si>
  <si>
    <t>Primary care practitioners</t>
  </si>
  <si>
    <t>32/63 correct or plausible (50.8%)</t>
  </si>
  <si>
    <t>POE significantly outperformed PCPs for primary diagnosis (P=.001).</t>
  </si>
  <si>
    <t>Management recommendation concordance</t>
  </si>
  <si>
    <t>61/63 aligned with otolaryngologist (96.8%)</t>
  </si>
  <si>
    <t>35/63 aligned (55.6%)</t>
  </si>
  <si>
    <t>Management recommendations were compared with otolaryngologist judgement; no patient outcome assessment.</t>
  </si>
  <si>
    <t>Differential diagnosis plausibility</t>
  </si>
  <si>
    <t>46/63 complete/incomplete but plausible (73.0%)</t>
  </si>
  <si>
    <t>32/63 (50.8%)</t>
  </si>
  <si>
    <t>Difference favoured POE (P=.015).</t>
  </si>
  <si>
    <t>PCP-undetermined/discordant cases</t>
  </si>
  <si>
    <t>19/31 primary diagnoses correctly identified (61.3%)</t>
  </si>
  <si>
    <t>PCP failed/discordant diagnosis cases</t>
  </si>
  <si>
    <t>31/63 cases affected</t>
  </si>
  <si>
    <t>Indicates potential adjunctive value when PCP diagnostic uncertainty is high.</t>
  </si>
  <si>
    <t>AIPI total score</t>
  </si>
  <si>
    <t>17.9 ± 3.1 / 20</t>
  </si>
  <si>
    <t>Image-based versus non-image cases</t>
  </si>
  <si>
    <t>16.4 ± 3.8 with images vs 18.3 ± 2.9 without images</t>
  </si>
  <si>
    <t>AIPI score was lower with clinical picture uploads (P=.011); image cases may have been more complex.</t>
  </si>
  <si>
    <t>Clinical image diagnostic contribution</t>
  </si>
  <si>
    <t>Primary diagnosis 7/14 (50.0%); potential diagnosis 5/14 (35.7%)</t>
  </si>
  <si>
    <t>Otolaryngologist reference</t>
  </si>
  <si>
    <t>14 cases where images were diagnostically necessary</t>
  </si>
  <si>
    <t>Low-cost otoscopic device was clinically useful in 27/63 and diagnostically necessary in 14/63 cases.</t>
  </si>
  <si>
    <t>ChatGPT described as GPT-3 implementation; exact version NR</t>
  </si>
  <si>
    <t>Correct provisional diagnosis</t>
  </si>
  <si>
    <t>9/10 cases (90%)</t>
  </si>
  <si>
    <t>Isabel Pro</t>
  </si>
  <si>
    <t>1/10 cases (10%)</t>
  </si>
  <si>
    <t>Ten public EyeRounds ophthalmology case reports; Isabel first listed diagnosis treated as provisional diagnosis.</t>
  </si>
  <si>
    <t>Correct diagnosis included in differential list</t>
  </si>
  <si>
    <t>10/10 cases (100%)</t>
  </si>
  <si>
    <t>7/10 cases (70%)</t>
  </si>
  <si>
    <t>ChatGPT lists varied from 3 to 9 diagnoses; Isabel outputs ten diagnoses.</t>
  </si>
  <si>
    <t>Median rank of correct diagnosis in differential</t>
  </si>
  <si>
    <t>1.0 (IQR 1.0-2.75); mean 1.8 (SD 1.1)</t>
  </si>
  <si>
    <t>Median 5.5 (IQR 3.3-10.0); mean 6.1 (SD 3.8)</t>
  </si>
  <si>
    <t>A value of 11 was imputed for Isabel cases where the correct diagnosis was absent.</t>
  </si>
  <si>
    <t>Version NR</t>
  </si>
  <si>
    <t>Free-text Isabel input sensitivity</t>
  </si>
  <si>
    <t>Similar results to structured input; median correct-rank 5.5 (IQR 2.5-9.75), mean 5.8 (SD 4.0)</t>
  </si>
  <si>
    <t>Structured Isabel input</t>
  </si>
  <si>
    <t>Median 5.5; mean 6.1</t>
  </si>
  <si>
    <t>Shows Isabel performance was not substantially changed by free-text versus preselected features.</t>
  </si>
  <si>
    <t>HomeDOCtor / OpenAI GPT</t>
  </si>
  <si>
    <t>HomeDOCtor 4o</t>
  </si>
  <si>
    <t>International clinical vignettes: Top-1 diagnosis</t>
  </si>
  <si>
    <t>99/100 correct</t>
  </si>
  <si>
    <t>ChatGPT-4o; other LLMs</t>
  </si>
  <si>
    <t>ChatGPT-4o 98/100; HomeDOCtor o3 mini high 99/100; Gemini 96/100; Deepseek 95/100; Gemma 3 95/100</t>
  </si>
  <si>
    <t>Avey AI Benchmark Suite, one-shot prompting; differences among top models not reported as statistically significant.</t>
  </si>
  <si>
    <t>National medical exam questions: Top-1 accuracy</t>
  </si>
  <si>
    <t>136/150 correct (90.7%)</t>
  </si>
  <si>
    <t>121/150 correct (80.7%)</t>
  </si>
  <si>
    <t>Two-proportion z-test z=2.47, p=0.0135; significant after Bonferroni correction.</t>
  </si>
  <si>
    <t>HomeDOCtor o3 mini high</t>
  </si>
  <si>
    <t>140/150 correct (93.3%)</t>
  </si>
  <si>
    <t>ChatGPT o3 mini high</t>
  </si>
  <si>
    <t>131/150 correct (87.3%)</t>
  </si>
  <si>
    <t>Difference not statistically significant after Bonferroni correction: z=1.76, p=0.0789.</t>
  </si>
  <si>
    <t>HomeDOCtor / Google Gemini</t>
  </si>
  <si>
    <t>HomeDOCtor Gemini 2.5</t>
  </si>
  <si>
    <t>116/150 correct (77.3%)</t>
  </si>
  <si>
    <t>Google Gemini 2.0</t>
  </si>
  <si>
    <t>107/150 correct (71.3%)</t>
  </si>
  <si>
    <t>Difference not statistically significant: z=1.18, p=0.2352.</t>
  </si>
  <si>
    <t>HomeDOCtor RAG platform</t>
  </si>
  <si>
    <t>HomeDOCtor nationally localized chatbot</t>
  </si>
  <si>
    <t>Deployment / operational performance</t>
  </si>
  <si>
    <t>Average response time under 3 seconds; six-month nationwide deployment received overwhelmingly positive user feedback with minimal criticism</t>
  </si>
  <si>
    <t>NR quantitative user-feedback denominator</t>
  </si>
  <si>
    <t>User feedback not formally quantified in main PDF; platform described as research prototype with no persistent user records due to GDPR/stateless design.</t>
  </si>
  <si>
    <t>Appropriate responses overall</t>
  </si>
  <si>
    <t>25/30 responses (83.3%)</t>
  </si>
  <si>
    <t>Senior ophthalmologists (&gt;10 years' experience)</t>
  </si>
  <si>
    <t>Appropriate = no misconceptions and reasonable diagnostic differentiation</t>
  </si>
  <si>
    <t>Three simulated scenarios across ten rare ophthalmic disease cases.</t>
  </si>
  <si>
    <t>Appropriate responses by end-user scenario</t>
  </si>
  <si>
    <t>Patient 7/10 (70%); family physician 10/10 (100%); junior ophthalmologist 8/10 (80%)</t>
  </si>
  <si>
    <t>Senior ophthalmologists</t>
  </si>
  <si>
    <t>Scenario-specific suitability grading</t>
  </si>
  <si>
    <t>Patient used chief complaint only; family physician added HPI; junior ophthalmologist added exam/imaging descriptions.</t>
  </si>
  <si>
    <t>Correct diagnosis by end-user scenario</t>
  </si>
  <si>
    <t>Patient 0/10 (0%); family physician 5/10 (50%); junior ophthalmologist 9/10 (90%)</t>
  </si>
  <si>
    <t>Ground truth EyeRounds diagnosis</t>
  </si>
  <si>
    <t>Published confirmed diagnosis</t>
  </si>
  <si>
    <t>Accuracy improved substantially with richer/specialist-level information; patient scenario produced broad possible diseases rather than correct diagnoses.</t>
  </si>
  <si>
    <t>Junior ophthalmologist scenario error</t>
  </si>
  <si>
    <t>1/10 wrong; case 7 primary diagnosis optic neuritis instead of LHON, but LHON mentioned as a consideration</t>
  </si>
  <si>
    <t>Leber hereditary optic neuropathy</t>
  </si>
  <si>
    <t>Authors regarded the explanation as appropriate despite wrong primary diagnosis.</t>
  </si>
  <si>
    <t>Region-level TBSA absolute error vs expert panel</t>
  </si>
  <si>
    <t>Mean 1.40 p.p.; median 1.00 p.p.; 56/64 (87.5%) within ±3 p.p.; 63/64 (98.4%) within ±5 p.p.</t>
  </si>
  <si>
    <t>Emergency physician median</t>
  </si>
  <si>
    <t>Mean 0.89 p.p.; median 0.75 p.p.; 62/64 (96.9%) within ±3 p.p.; 64/64 (100%) within ±5 p.p.</t>
  </si>
  <si>
    <t>Primary non-inferiority analysis met: HL median Δ=0.25 p.p., one-sided 95% upper bound=0.50 p.p. &lt; 3 p.p. margin.</t>
  </si>
  <si>
    <t>TBSA concordance/calibration vs expert panel</t>
  </si>
  <si>
    <t>Lin's CCC 0.642; mean bias +0.15 p.p.; 95% LoA −4.47 to +4.76; calibration intercept 1.05, slope 0.71, R2=0.42</t>
  </si>
  <si>
    <t>Lin's CCC 0.897; mean bias +0.78 p.p.; 95% LoA −1.20 to +2.76; calibration intercept 0.74, slope 1.01, R2=0.88</t>
  </si>
  <si>
    <t>Physicians had tighter agreement and better calibration despite LLM meeting non-inferiority margin.</t>
  </si>
  <si>
    <t>Burn depth classification agreement vs expert panel</t>
  </si>
  <si>
    <t>Exact agreement 48/64 (75.0%); quadratic weighted κ=0.144</t>
  </si>
  <si>
    <t>Emergency physician consensus</t>
  </si>
  <si>
    <t>Exact agreement 54/64 (84.4%); quadratic weighted κ=0.648</t>
  </si>
  <si>
    <t>LLM agreement was slight beyond chance; physician consensus showed substantially higher agreement.</t>
  </si>
  <si>
    <t>Depth-related safety failure pattern</t>
  </si>
  <si>
    <t>13/16 deep partial burns and 1/1 full-thickness burn downgraded to superficial partial; no cases labelled full-thickness</t>
  </si>
  <si>
    <t>Physician consensus classified 19 deep partial and 3 full-thickness cases; κ vs panel 0.648</t>
  </si>
  <si>
    <t>Clinically important underestimation of deeper burns; authors state depth-dependent decisions should remain clinician-led.</t>
  </si>
  <si>
    <t>DizzyInsight / ChatGLM-assisted ML</t>
  </si>
  <si>
    <t>ChatGLM exact version NR + random forest</t>
  </si>
  <si>
    <t>PPPD classification</t>
  </si>
  <si>
    <t>PPV 0.69; sensitivity 0.86; F1 0.77</t>
  </si>
  <si>
    <t>BERT; direct LLM-ChatGLM</t>
  </si>
  <si>
    <t>BERT: PPV 0.82, sensitivity 0.65, F1 0.73; LLM-ChatGLM: PPV 0.55, sensitivity 0.63, F1 0.58</t>
  </si>
  <si>
    <t>Metrics reported after group shuffle split 75% train/25% test; exact test-set denominator NR.</t>
  </si>
  <si>
    <t>Anxiety/depressive-disorder-related dizziness classification</t>
  </si>
  <si>
    <t>PPV 0.81; sensitivity 0.66; F1 0.72</t>
  </si>
  <si>
    <t>BERT: PPV 0.70, sensitivity 0.87, F1 0.77; LLM-ChatGLM: PPV 0.50, sensitivity 0.49, F1 0.49</t>
  </si>
  <si>
    <t>DizzyInsight outperformed direct LLM-ChatGLM but not BERT across all metrics.</t>
  </si>
  <si>
    <t>Direct LLM baseline</t>
  </si>
  <si>
    <t>LLM-ChatGLM; exact version NR</t>
  </si>
  <si>
    <t>Direct classification from raw medical history records</t>
  </si>
  <si>
    <t>PPPD F1 0.58; anxiety/depressive-disorders F1 0.49</t>
  </si>
  <si>
    <t>DizzyInsight</t>
  </si>
  <si>
    <t>PPPD F1 0.77; anxiety/depressive-disorders F1 0.72</t>
  </si>
  <si>
    <t>Authors state the direct LLM model had lower PPV/sensitivity/F1 and failed to provide accurate diagnostic evidence.</t>
  </si>
  <si>
    <t>BERT baseline</t>
  </si>
  <si>
    <t>BERT exact version NR</t>
  </si>
  <si>
    <t>Classification from raw medical history records</t>
  </si>
  <si>
    <t>PPPD F1 0.73; anxiety/depressive-disorders F1 0.77</t>
  </si>
  <si>
    <t>BERT had higher PPPD PPV and anxiety/depression sensitivity; authors suggest BERT may capture internal record features not covered by predefined evidence categories.</t>
  </si>
  <si>
    <t>Diagnostic yield / any diagnosis proposed</t>
  </si>
  <si>
    <t>100% (55/55) diagnostic yield</t>
  </si>
  <si>
    <t>Physicians; allied professionals</t>
  </si>
  <si>
    <t>Physicians 81.9% (541/660); allied professionals 84.5% (279/330)</t>
  </si>
  <si>
    <t>GPT-4o always generated at least one diagnosis; authors interpret this as overconfident pattern recognition rather than calibrated diagnostic restraint.</t>
  </si>
  <si>
    <t>Diagnostic inclusion rate and DPS</t>
  </si>
  <si>
    <t>Diagnostic inclusion 75.9% (41/54); DPS −6.9%</t>
  </si>
  <si>
    <t>Physicians inclusion 48.6%, DPS 22.9%; allied inclusion 36.7%, DPS 12.6%</t>
  </si>
  <si>
    <t>Higher inclusion rate was offset by over-inclusive differential lists; physicians had significantly higher DPS than GPT-4o.</t>
  </si>
  <si>
    <t>Cardiac syncope diagnostic safety</t>
  </si>
  <si>
    <t>Correctly identified 1/4 final cardiac syncope cases; labelled 3/4 as reflex syncope</t>
  </si>
  <si>
    <t>Physicians: 16/48 cardiac-case assessments single cardiac and 21/48 multiple diagnoses; allied: 11/24 cardiac and 8/24 multiple diagnoses</t>
  </si>
  <si>
    <t>Major safety concern: missed high-risk cardiac syncope and potential false reassurance.</t>
  </si>
  <si>
    <t>Suggested management/tests</t>
  </si>
  <si>
    <t>Counterpressure maneuvers 29/55 (52.7%); increased fluid intake 28/55 (50.9%); patient education 25/55 (45.4%); tilt-table 44/55 (80.0%)</t>
  </si>
  <si>
    <t>Medical professionals</t>
  </si>
  <si>
    <t>MPs suggested diagnostic tests more often; therapeutic interventions were suggested by GPT-4o but not by MPs</t>
  </si>
  <si>
    <t>Potential hypothesis-generation and structured management support, but not validated for workflow or outcomes.</t>
  </si>
  <si>
    <t>DeepDR-LLM LLM module</t>
  </si>
  <si>
    <t>LLaMA-7B fine-tuned with LoRA/Adapter</t>
  </si>
  <si>
    <t>Diabetes management recommendations, English evaluation</t>
  </si>
  <si>
    <t>No inappropriate content 71%; no missing content 36%; low likelihood of possible harm 57%; total score comparable to PCP and endocrinology resident</t>
  </si>
  <si>
    <t>Nontuned LLaMA; PCP; endocrinology resident</t>
  </si>
  <si>
    <t>LLaMA lower; PCP 71% no inappropriate, 27% no missing, 55% low harm; resident comparable</t>
  </si>
  <si>
    <t>100 CNDCS cases; expert benchmark answers; exact full prompts/examples not present in uploaded PDF.</t>
  </si>
  <si>
    <t>Diabetes management recommendations, Chinese evaluation</t>
  </si>
  <si>
    <t>No inappropriate content 77%; no missing content 63%; low likelihood of possible harm 88%; significantly better than PCP for total score (P=0.010) and comparable to resident</t>
  </si>
  <si>
    <t>LLaMA lower; PCP 54% no inappropriate, 46% no missing, 60% low harm; resident comparable</t>
  </si>
  <si>
    <t>Bilingual evaluation; Chinese model answers contextualized with Chinese Diabetes Society guidelines.</t>
  </si>
  <si>
    <t>DeepDR-Transformer</t>
  </si>
  <si>
    <t>Vision Transformer-based module</t>
  </si>
  <si>
    <t>Referable DR detection from standard/portable fundus images</t>
  </si>
  <si>
    <t>External-test AUCs for referable DR: standard images 0.892-0.933; portable images 0.896-0.920</t>
  </si>
  <si>
    <t>Reference DR/DME grading</t>
  </si>
  <si>
    <t>Expert/adjudicated grading across multiethnic datasets</t>
  </si>
  <si>
    <t>Non-LLM component but integrated into DeepDR-LLM inputs and referral recommendations.</t>
  </si>
  <si>
    <t>DeepDR-Transformer assisted PCPs</t>
  </si>
  <si>
    <t>PCP referable-DR grading accuracy/time</t>
  </si>
  <si>
    <t>PCP sensitivity improved from 37.2-81.6% to 78.0-98.4% on standard images; portable sensitivity from 64.0-90.8% to 78.4-99.6%; assessment time reduced</t>
  </si>
  <si>
    <t>Unassisted PCP grading</t>
  </si>
  <si>
    <t>Lower sensitivity/specificity and longer median assessment time</t>
  </si>
  <si>
    <t>China rural/urban PCPs; washout only 1 week, possible recall bias noted.</t>
  </si>
  <si>
    <t>Integrated DeepDR-LLM system</t>
  </si>
  <si>
    <t>Fine-tuned LLaMA-7B + DeepDR-Transformer</t>
  </si>
  <si>
    <t>Real-world prospective primary-care outcomes</t>
  </si>
  <si>
    <t>Referable DR referral attendance within 2 weeks: 77.78% PCP+DeepDR-LLM vs 58.44% unassisted PCP (P=0.001); referral appointment sooner, median 4 vs 7 days (P&lt;0.001)</t>
  </si>
  <si>
    <t>Unassisted PCP arm</t>
  </si>
  <si>
    <t>Lower referral adherence and slower ophthalmology appointment attendance</t>
  </si>
  <si>
    <t>Non-randomized two-arm prospective deployment; short follow-up.</t>
  </si>
  <si>
    <t>Post-deployment recommendation quality/empathy and PCP satisfaction</t>
  </si>
  <si>
    <t>PCP+DeepDR-LLM recommendations most preferred by endocrinologists (56.36%) and patients (63.98%); PCP overall satisfaction 4.50/5</t>
  </si>
  <si>
    <t>PCP alone; DeepDR-LLM alone</t>
  </si>
  <si>
    <t>PCP+DeepDR-LLM preferred over both alternatives</t>
  </si>
  <si>
    <t>372 cases/patients in PCP+DeepDR-LLM arm; 12 PCPs completed satisfaction questionnaire.</t>
  </si>
  <si>
    <t>Thyro-GenAI</t>
  </si>
  <si>
    <t>RAG-based ChatGPT-4o system (Thyro-GenAI v1.0)</t>
  </si>
  <si>
    <t>Overall response quality</t>
  </si>
  <si>
    <t>Inverse-weighted mean rank 3.0; highest among models</t>
  </si>
  <si>
    <t>ChatGPT-4o; Perplexity GPT-4o; Claude 3.5 Sonnet</t>
  </si>
  <si>
    <t>ChatGPT 2.3; Perplexity 2.8; Claude 1.9</t>
  </si>
  <si>
    <t>Three unblinded thyroid specialists ranked responses to nine patient-personalized thyroid questions.</t>
  </si>
  <si>
    <t>Safety and clinical applicability rankings</t>
  </si>
  <si>
    <t>Safety 3.1; clinical applicability 3.2; user preference 3.1</t>
  </si>
  <si>
    <t>Safety: ChatGPT 2.3, Perplexity 2.8, Claude 1.7; clinical applicability: ChatGPT 2.1, Perplexity 2.9, Claude 1.9</t>
  </si>
  <si>
    <t>Safety was a subjective ranking criterion; no real-world safety outcomes or structured harmful-output taxonomy.</t>
  </si>
  <si>
    <t>Reference quality / hallucination</t>
  </si>
  <si>
    <t>Overall reference quality 3.1; hallucination 3.4; reference quality 3.2; scalability 3.2</t>
  </si>
  <si>
    <t>Overall reference quality: ChatGPT 2.3, Perplexity 3.2, Claude 1.8; hallucination: ChatGPT 1.9, Perplexity 3.4, Claude 1.6</t>
  </si>
  <si>
    <t>Thyro-GenAI was second overall for references behind Perplexity, but ranked highly for hallucination and accredited-source quality.</t>
  </si>
  <si>
    <t>8/11 cases correct (72.7%)</t>
  </si>
  <si>
    <t>Senior ophthalmology residents</t>
  </si>
  <si>
    <t>Residents: 6/11 (54.5%), 8/11 (72.7%), 8/11 (72.7%)</t>
  </si>
  <si>
    <t>Public University of Iowa EyeRounds glaucoma case reports; first enquiry responses recorded.</t>
  </si>
  <si>
    <t>Agreement with residents</t>
  </si>
  <si>
    <t>Agreement with resident 1: 9/11; resident 2: 7/11; resident 3: 7/11</t>
  </si>
  <si>
    <t>Inter-resident agreement</t>
  </si>
  <si>
    <t>R1-R2: 8/11; R1-R3: 8/11; R2-R3: 11/11</t>
  </si>
  <si>
    <t>ChatGPT provided more differential diagnoses than residents and was more general; residents were described as more methodical/specific.</t>
  </si>
  <si>
    <t>Error pattern</t>
  </si>
  <si>
    <t>Correct on 8/8 common glaucoma cases; incorrect on 3 uncommon/atypical cases</t>
  </si>
  <si>
    <t>Actual case diagnoses</t>
  </si>
  <si>
    <t>Missed glaucomatocyclitic crisis, aqueous misdirection/malignant glaucoma and inflammatory glaucoma</t>
  </si>
  <si>
    <t>Important limitation for triage: performance weaker on uncommon and atypical glaucoma phenotypes.</t>
  </si>
  <si>
    <t>Hybrid CNN-LLM otoscopic system</t>
  </si>
  <si>
    <t>InceptionV3 CNN backbone + LLM cloud reasoning; exact hybrid LLM NR</t>
  </si>
  <si>
    <t>Overall diagnostic accuracy</t>
  </si>
  <si>
    <t>97.6%</t>
  </si>
  <si>
    <t>Human practitioners / specialist-level assessments</t>
  </si>
  <si>
    <t>Reported as specialist-level; detailed comparator metrics not fully reproduced in uploaded main PDF</t>
  </si>
  <si>
    <t>The paper states the CNN was the sole diagnostic classifier and LLM provided contextual interpretation/advice.</t>
  </si>
  <si>
    <t>Standalone vision-capable LLM</t>
  </si>
  <si>
    <t>Proof-of-concept otoscopic image recognition</t>
  </si>
  <si>
    <t>Across 10 conditions: 0/10 to 6/10 correct depending on condition</t>
  </si>
  <si>
    <t>Gemini 1.5 Pro</t>
  </si>
  <si>
    <t>3/10 to 10/10 correct depending on condition</t>
  </si>
  <si>
    <t>Exploratory n=10 images per condition; not treated as a full performance benchmark by authors.</t>
  </si>
  <si>
    <t>GPT-4o and Gemini 1.5 Pro</t>
  </si>
  <si>
    <t>Condition examples</t>
  </si>
  <si>
    <t>GPT-4o: OME 6/10; TM perforation 5/10; ventilation tube 0/10; acute myringitis 1/10</t>
  </si>
  <si>
    <t>TM perforation 10/10; cerumen/otomycosis/ventilation tube 8/10; acute otitis media 3/10</t>
  </si>
  <si>
    <t>Shows standalone VLLM image recognition was variable and weaker than the hybrid CNN-driven system.</t>
  </si>
  <si>
    <t>Mobile hybrid prototype</t>
  </si>
  <si>
    <t>CNN local processing + cloud LLM reasoning</t>
  </si>
  <si>
    <t>Mobile responsiveness</t>
  </si>
  <si>
    <t>Sub-200 ms feedback for preliminary image analysis; two-step workflow reported 99% accuracy for normal tympanic membrane identification</t>
  </si>
  <si>
    <t>NR live clinical deployment comparator</t>
  </si>
  <si>
    <t>Implementation-adjacent prototype outcome, not a patient-care or clinician-behaviour endpoint.</t>
  </si>
  <si>
    <t>Standard/USA vignettes overall mean accuracy</t>
  </si>
  <si>
    <t>83%</t>
  </si>
  <si>
    <t>Practising GPs</t>
  </si>
  <si>
    <t>GPs overall mean 67%-83% across four countries</t>
  </si>
  <si>
    <t>Strong for diagnosis, antibiotic decision, antibiotic choice and references; weak on advice (21%).</t>
  </si>
  <si>
    <t>Claude 3.5 Sonnet</t>
  </si>
  <si>
    <t>85%</t>
  </si>
  <si>
    <t>Highest LLM mean in USA/standard table; advice 71%, correct reference 92%.</t>
  </si>
  <si>
    <t>All LLMs</t>
  </si>
  <si>
    <t>GPT-4o, Gemini, Copilot, Mistral Large 2, Claude 3.5 Sonnet, Llama 3.1</t>
  </si>
  <si>
    <t>Country-specific guideline performance overall</t>
  </si>
  <si>
    <t>Claude 80%; Mistral AI 70%; ChatGPT 65%; Gemini 62%; Copilot 55%; Llama 47%</t>
  </si>
  <si>
    <t>Country-specific national prescribing guidelines</t>
  </si>
  <si>
    <t>GP overall mean 79%</t>
  </si>
  <si>
    <t>LLMs generally strong for diagnosis and antibiotic decision/choice, but weaker for dose/duration and correct national guideline referencing.</t>
  </si>
  <si>
    <t>Multiple</t>
  </si>
  <si>
    <t>Norwegian guideline referencing</t>
  </si>
  <si>
    <t>Correct references 0%-13% across LLMs</t>
  </si>
  <si>
    <t>Norwegian primary-care antibiotic guideline</t>
  </si>
  <si>
    <t>Expected correct national guideline reference</t>
  </si>
  <si>
    <t>Major localization/generalizability limitation; UK references better than Irish, and Norwegian poorest.</t>
  </si>
  <si>
    <t>Safety/privacy checks</t>
  </si>
  <si>
    <t>BERTScore 0.68-0.82; no toxicity; data leakage observed when names/initials included</t>
  </si>
  <si>
    <t>Human review / Python entity detection</t>
  </si>
  <si>
    <t>NR formal clinical harm outcome</t>
  </si>
  <si>
    <t>Authors warn GPs never to include patient details when using LLMs.</t>
  </si>
  <si>
    <t>One GP per country</t>
  </si>
  <si>
    <t>GP prescribing performance</t>
  </si>
  <si>
    <t>Diagnosis 96%-100%; antibiotic yes/no 83%-92%; antibiotic choice 58%-92%; dose/duration 50%-75% (abstract) / 55%-90% (text); overall mean 79%</t>
  </si>
  <si>
    <t>Country-specific national guidelines</t>
  </si>
  <si>
    <t>Guideline-concordant treatment plan</t>
  </si>
  <si>
    <t>GPs were more reliable for applying and referencing national guidelines than LLMs.</t>
  </si>
  <si>
    <t>ChatGPT-4, ChatGPT-o1, DeepSeek-V3, DeepSeek-R1, Gemini-2.0, Copilot, Grok-2, Llama-3.1</t>
  </si>
  <si>
    <t>Non-prompted diagnostic accuracy</t>
  </si>
  <si>
    <t>Mean 89.84%; range 83.33%-93.75%; ChatGPT-o1 and DeepSeek-R1 93.75%</t>
  </si>
  <si>
    <t>Prior Levine et al. human benchmarks</t>
  </si>
  <si>
    <t>Primary care physicians 96%; lay internet search 54% top-3</t>
  </si>
  <si>
    <t>High diagnostic accuracy on concise synthetic vignettes; comparison is contextual from prior study, not contemporaneous direct human testing.</t>
  </si>
  <si>
    <t>Same eight models</t>
  </si>
  <si>
    <t>Non-prompted triage accuracy</t>
  </si>
  <si>
    <t>Mean 76.82%; range 68.75%-89.58%; ChatGPT-o1 89.58%</t>
  </si>
  <si>
    <t>Primary care physicians 91%; laypersons 74%</t>
  </si>
  <si>
    <t>Triage lagged behind diagnosis; errors mainly over-triage, with rarer but clinically important under-triage.</t>
  </si>
  <si>
    <t>Same eight models with answer-revealing structured prompts</t>
  </si>
  <si>
    <t>Prompted diagnostic accuracy</t>
  </si>
  <si>
    <t>Mean 91.67%; best 93.75% for ChatGPT-o1, DeepSeek-R1 and Grok-2</t>
  </si>
  <si>
    <t>Non-prompted condition</t>
  </si>
  <si>
    <t>Mean 89.84%</t>
  </si>
  <si>
    <t>Prompting provided modest diagnostic improvement; the prompt exposed models to 47/48 solved cases, so real-world generalizability is uncertain.</t>
  </si>
  <si>
    <t>Prompted triage accuracy</t>
  </si>
  <si>
    <t>Mean 86.20%; ChatGPT-o1 93.75%; most systems &gt;85%</t>
  </si>
  <si>
    <t>Mean 76.82%</t>
  </si>
  <si>
    <t>Prompting improved triage more than diagnosis, but may reflect in-context answer exposure rather than deployable reasoning robustness.</t>
  </si>
  <si>
    <t>Safety of advice / over-triage</t>
  </si>
  <si>
    <t>Safety of advice increased 89.06% to 94.53%; over-triage increased 53.15% to 65.62% with prompting</t>
  </si>
  <si>
    <t>Non-prompted vs prompted</t>
  </si>
  <si>
    <t>Prompting shifted toward safety-first behaviour</t>
  </si>
  <si>
    <t>Safety improved by reducing under-triage risk, but at the cost of more overly urgent recommendations and potential resource burden.</t>
  </si>
  <si>
    <t>LLaMA</t>
  </si>
  <si>
    <t>LLaMA-3.1-8B</t>
  </si>
  <si>
    <t>Clinical dataset 68%; synthetic dataset 52.5%; combined dataset 60.7%</t>
  </si>
  <si>
    <t>Neuro-otologist diagnosis / validated synthetic cases</t>
  </si>
  <si>
    <t>Reference standard diagnoses</t>
  </si>
  <si>
    <t>Primary dataset: 100 clinical cases + 40 synthetic cases.</t>
  </si>
  <si>
    <t>Clinical dataset 77%; synthetic dataset 75%; combined dataset 71.4%</t>
  </si>
  <si>
    <t>Top-3 accuracy suggests short-list capability exceeded definitive top-1 diagnosis.</t>
  </si>
  <si>
    <t>Accuracy by diagnosis in combined dataset</t>
  </si>
  <si>
    <t>BPPV 90%; Meniere's disease 80.8%; vestibular migraines 76.9%; SSCD 0%; vestibular paroxysmia 0%; labyrinthitis 0%</t>
  </si>
  <si>
    <t>Diagnosis-specific reference labels</t>
  </si>
  <si>
    <t>NR human comparator</t>
  </si>
  <si>
    <t>Performance was much stronger for common/overrepresented conditions and poor for rarer diagnoses.</t>
  </si>
  <si>
    <t>Symptom laterality and peripheral/central classification</t>
  </si>
  <si>
    <t>Combined symptom side accuracy 95.7%, kappa 0.96; peripheral-vs-central accuracy 86%, kappa 0.72</t>
  </si>
  <si>
    <t>Neuro-otologist / synthetic reference labels</t>
  </si>
  <si>
    <t>All 7 central/peripheral misclassification errors were central etiologies incorrectly classified as peripheral.</t>
  </si>
  <si>
    <t>SAGE AI eConsult system</t>
  </si>
  <si>
    <t>SecureGPT / OpenAI GPT-4.1</t>
  </si>
  <si>
    <t>AI eConsult response generation context</t>
  </si>
  <si>
    <t>40 real-world eConsult cases evaluated after exclusions; final analysis included 20 concordant and 20 discordant cases by physician majority vote</t>
  </si>
  <si>
    <t>Human specialist eConsult responses</t>
  </si>
  <si>
    <t>Three blinded attending physician majority vote</t>
  </si>
  <si>
    <t>Do not interpret the 20/20 split as general clinical performance; study focused on concordance evaluation methods.</t>
  </si>
  <si>
    <t>LLM-as-judge</t>
  </si>
  <si>
    <t>DeepSeek R1</t>
  </si>
  <si>
    <t>Concordance evaluation vs physician majority vote</t>
  </si>
  <si>
    <t>F1-score 0.89 (95% CI 0.750-0.960); Cohen's kappa 0.75 (95% CI 0.47-0.90)</t>
  </si>
  <si>
    <t>Physician majority vote</t>
  </si>
  <si>
    <t>Inter-physician agreement range kappa 0.69-0.90 with majority vote</t>
  </si>
  <si>
    <t>Best-performing automated evaluator; comparable to physician agreement levels.</t>
  </si>
  <si>
    <t>Gemini 2.5 Pro</t>
  </si>
  <si>
    <t>F1-score 0.86; kappa 0.70</t>
  </si>
  <si>
    <t>NR beyond kappa comparison</t>
  </si>
  <si>
    <t>Second-best LaJ approach; outperformed DtV.</t>
  </si>
  <si>
    <t>Decompose-then-Verify</t>
  </si>
  <si>
    <t>LLM claim decomposition + verification</t>
  </si>
  <si>
    <t>Concordance evaluation via atomic claim support</t>
  </si>
  <si>
    <t>F1-score 0.73 (95% CI 0.55-0.86); kappa 0.40 (95% CI 0.12-0.65); AUC 0.745 for support threshold</t>
  </si>
  <si>
    <t>DeepSeek R1 LaJ F1 0.89 / kappa 0.75</t>
  </si>
  <si>
    <t>Average 24.9 claims per case; 41.0% supported, 10.1% not supported, 48.9% not addressed.</t>
  </si>
  <si>
    <t>Physician raters</t>
  </si>
  <si>
    <t>Three blinded attending internal medicine physicians</t>
  </si>
  <si>
    <t>Human concordance/preference ratings</t>
  </si>
  <si>
    <t>Fleiss kappa for concordance 0.456; perfect agreement 61.3%; preference Fleiss kappa -0.12 among concordant cases</t>
  </si>
  <si>
    <t>Aggregate majority vote / pairwise physician ratings</t>
  </si>
  <si>
    <t>Preference heterogeneity highlights distinction between clinical concordance and style/preference.</t>
  </si>
  <si>
    <t>Meta-EyeFM</t>
  </si>
  <si>
    <t>Integrated multi-modal LLM router + eight task-specific VFMs</t>
  </si>
  <si>
    <t>Router performance</t>
  </si>
  <si>
    <t>Accuracy 96.8%; macro F1-score 92.1%</t>
  </si>
  <si>
    <t>External challenge routing set</t>
  </si>
  <si>
    <t>Embedding-as-router paradigm dynamically routes fundus photographs and user queries to disease detection, severity or sign-identification VFMs.</t>
  </si>
  <si>
    <t>Integrated language-vision foundation model</t>
  </si>
  <si>
    <t>Internal ocular disease detection</t>
  </si>
  <si>
    <t>AUCs: referable DR 97.4%; AMD 91.2%; referable MMD 98.8%; glaucoma 94.2%; cataract 93.9%; accuracy ≥82.2%</t>
  </si>
  <si>
    <t>Reference labels from SEED comprehensive eye assessment</t>
  </si>
  <si>
    <t>Internal testing on SEED; exact task denominators mostly in supplementary tables not present in uploaded PDF.</t>
  </si>
  <si>
    <t>External ocular disease detection</t>
  </si>
  <si>
    <t>AUCs ≥81% for referable DR/AMD, ≥85% for referable MMD, ≥84% for glaucoma, 94.4% for cataract</t>
  </si>
  <si>
    <t>External datasets</t>
  </si>
  <si>
    <t>Reference labels from external datasets</t>
  </si>
  <si>
    <t>F1 varied by disease/dataset; external testing supports generalizability but labels and denominators are not fully detailed in uploaded main PDF.</t>
  </si>
  <si>
    <t>Meta-EyeFM vs commercial multimodal LLMs</t>
  </si>
  <si>
    <t>Meta-EyeFM; Gemini-1.5-flash; GPT-4o</t>
  </si>
  <si>
    <t>Disease detection from fundus images</t>
  </si>
  <si>
    <t>Meta-EyeFM accuracy was 6%-21% higher for DR, 25%-26.5% higher for AMD, 41%-41.5% higher for MMD, and 30%-32% higher for glaucoma using base prompt</t>
  </si>
  <si>
    <t>Gemini-1.5-flash and GPT-4o</t>
  </si>
  <si>
    <t>Lower accuracy even with more detailed/specific prompts</t>
  </si>
  <si>
    <t>Meta-EyeFM F1: DR 0.849, AMD 0.767, MMD 0.915, glaucoma 0.838; highest comparator F1s were lower.</t>
  </si>
  <si>
    <t>Meta-EyeFM vs clinicians</t>
  </si>
  <si>
    <t>Clinical benchmarking on fundus photographs without cataract</t>
  </si>
  <si>
    <t>Correctly identified 90/102 labels (88.2%); F1: AMD 0.810, referable DR 0.974, MMD 0.947, glaucoma 0.743, normal 0.885</t>
  </si>
  <si>
    <t>Ophthalmologists and optometrists</t>
  </si>
  <si>
    <t>Ophthalmologist consensus 91/102 labels (89.2%); varying F1 by disease</t>
  </si>
  <si>
    <t>Meta-EyeFM generally outperformed optometrist graders and junior ophthalmologists except AMD; lower than consensus for AMD/MMD/normal but higher for DR and glaucoma.</t>
  </si>
  <si>
    <t>ChatGPT 3.5</t>
  </si>
  <si>
    <t>Overall expert ratings</t>
  </si>
  <si>
    <t>Median 4.0 for accuracy, completeness and clinical translatability; means 3.93, 3.84, and 3.93 respectively</t>
  </si>
  <si>
    <t>9 pediatric infectious-disease experts</t>
  </si>
  <si>
    <t>5-point Likert ratings</t>
  </si>
  <si>
    <t>13 pediatric primary-care infection scenarios; 3 question types; 1053 total scores.</t>
  </si>
  <si>
    <t>Distribution of all ratings</t>
  </si>
  <si>
    <t>770/1053 (73.12%) scores were 4-5; 170/1053 (16.14%) were 3; 113/1053 (10.73%) were 1-2</t>
  </si>
  <si>
    <t>Expert panel</t>
  </si>
  <si>
    <t>Agreement/disagreement distribution</t>
  </si>
  <si>
    <t>Suggests generally favourable expert ratings but with non-trivial lower-score minority.</t>
  </si>
  <si>
    <t>Question-specific performance</t>
  </si>
  <si>
    <t>Question 1 need for antibiotics had highest mean scores; question 3 allergy alternatives had lowest overall scores</t>
  </si>
  <si>
    <t>Question-level means/medians</t>
  </si>
  <si>
    <t>Lower scores related to missing detailed posology for allergy alternatives.</t>
  </si>
  <si>
    <t>Diagnosis-specific performance</t>
  </si>
  <si>
    <t>Mean scores &gt;4 for acute otitis media, otitis externa, pharyngitis, impetigo, acute conjunctivitis, hordeolum/chalazion and Lyme disease; acute cystitis lowest mean 3.41</t>
  </si>
  <si>
    <t>Diagnosis-specific ratings</t>
  </si>
  <si>
    <t>Performance better for conditions with standardized diagnoses/guidelines; guideline locality and prompt specificity were limitations.</t>
  </si>
  <si>
    <t>Clinician-style thyroid-result interpretation</t>
  </si>
  <si>
    <t>Correct 33.3% (5/15); partially correct 13.3% (2/15); incorrect 53.3% (8/15)</t>
  </si>
  <si>
    <t>Duty biochemist consensus</t>
  </si>
  <si>
    <t>Consensus interpretation for all 15 cases</t>
  </si>
  <si>
    <t>Correctly identified uncomplicated primary hypothyroidism/hyperthyroidism but failed on nuanced presentations.</t>
  </si>
  <si>
    <t>Google Bard</t>
  </si>
  <si>
    <t>Correct 20.0% (3/15); partially correct 0%; incorrect 80.0% (12/15)</t>
  </si>
  <si>
    <t>Performed worse than ChatGPT in clinician-style prompts.</t>
  </si>
  <si>
    <t>Patient-style thyroid-result interpretation and safety</t>
  </si>
  <si>
    <t>Correct 46.7% (7/15); partially correct 13.3% (2/15); incorrect 40.0% (6/15); safe advice 66.7% (10/15), unsafe 33.3% (5/15)</t>
  </si>
  <si>
    <t>Duty biochemist consensus + author safety assessment</t>
  </si>
  <si>
    <t>Consensus interpretation; safe/unsafe judgement</t>
  </si>
  <si>
    <t>Unsafe cases included missed urgency/secondary hypothyroidism and incorrect medication-related interpretation.</t>
  </si>
  <si>
    <t>Correct 40.0% (6/15); partially correct 6.7% (1/15); incorrect 53.3% (8/15); safe advice 60.0% (9/15), unsafe 40.0% (6/15)</t>
  </si>
  <si>
    <t>Applied incorrect reference ranges in some cases and produced unsafe reassurance/medication advice.</t>
  </si>
  <si>
    <t>ChatGPT and Google Bard</t>
  </si>
  <si>
    <t>ChatGPT v3.5; Google Bard</t>
  </si>
  <si>
    <t>Medication-related interpretation</t>
  </si>
  <si>
    <t>ChatGPT gave correct advice in 2/6, partially correct in 1/6 and incorrect in 2/6 medication cases; Bard mentioned medication in 3/6 clinician-style cases and was incorrect in all 3</t>
  </si>
  <si>
    <t>Medication-context interpretation</t>
  </si>
  <si>
    <t>Medication misinterpretation was a clinically important failure mode.</t>
  </si>
  <si>
    <t>ChatGPT-4 via Chinese network portal</t>
  </si>
  <si>
    <t>Triage score difference vs doctors and DRP</t>
  </si>
  <si>
    <t>Significantly different from doctor group (P&lt;0.01); not significantly different from DRP tool in main Results text (P=0.62; abstract reports P=0.29)</t>
  </si>
  <si>
    <t>Outpatient rehabilitation doctors; DRP tool</t>
  </si>
  <si>
    <t>Kruskal-Wallis with Bonferroni post hoc tests</t>
  </si>
  <si>
    <t>Outcome is difference/consistency, not accuracy against a gold standard.</t>
  </si>
  <si>
    <t>ChatGPT and DRP tool</t>
  </si>
  <si>
    <t>ChatGPT-4; DRP tool</t>
  </si>
  <si>
    <t>Pairwise consistency</t>
  </si>
  <si>
    <t>Tool-ChatGPT kappa 0.602 (95% CI 0.535-0.669), ICC 0.669 (95% CI 0.602-0.727), percentage agreement 191/300 (63.67%)</t>
  </si>
  <si>
    <t>Each other; outpatient doctors separately</t>
  </si>
  <si>
    <t>Linear weighted kappa, ICC, percentage consistency</t>
  </si>
  <si>
    <t>Good consistency between ChatGPT and DRP tool; highest pairwise agreement.</t>
  </si>
  <si>
    <t>Consistency with outpatient doctors</t>
  </si>
  <si>
    <t>ChatGPT-doctor kappa 0.311 (95% CI 0.236-0.385), ICC 0.397 (95% CI 0.300-0.487), percentage agreement 120/300 (40.0%)</t>
  </si>
  <si>
    <t>Outpatient rehabilitation doctors</t>
  </si>
  <si>
    <t>Doctor-led clinical-experience triage</t>
  </si>
  <si>
    <t>Fair consistency with doctors.</t>
  </si>
  <si>
    <t>DRP tool</t>
  </si>
  <si>
    <t>Distributing rehabilitation patients tool</t>
  </si>
  <si>
    <t>Tool-doctor kappa 0.298 (95% CI 0.220-0.375), ICC 0.344 (95% CI 0.243-0.439), percentage agreement 121/300 (40.33%)</t>
  </si>
  <si>
    <t>Fair consistency with doctors; authors considered DRP potentially better aligned with rehabilitation practice.</t>
  </si>
  <si>
    <t>ChatGPT-3.5</t>
  </si>
  <si>
    <t>Anxiety recognition: total / first / second</t>
  </si>
  <si>
    <t>54.0% / 8.0% / 46.0%</t>
  </si>
  <si>
    <t>GPs; MHPs</t>
  </si>
  <si>
    <t>GP total 14.8%; MHP total 40.0%</t>
  </si>
  <si>
    <t>Recognised anxiety in three of five vignettes in 80% of runs.</t>
  </si>
  <si>
    <t>38.0% / 4.0% / 34.0%</t>
  </si>
  <si>
    <t>Recognised anxiety in one or two vignettes in 80% of runs.</t>
  </si>
  <si>
    <t>Claude.AI</t>
  </si>
  <si>
    <t>78.0% / 34.0% / 46.0%</t>
  </si>
  <si>
    <t>Best tier with Gemini; identified at least four vignettes as anxiety in most runs.</t>
  </si>
  <si>
    <t>78.0% / 34.0% / 44.0%</t>
  </si>
  <si>
    <t>Best tier with Claude.AI; identified four or five vignettes as anxiety in most runs.</t>
  </si>
  <si>
    <t>ChatGPT-3 Dec 15 Version (ChatGPT 3.5)</t>
  </si>
  <si>
    <t>Correct diagnosis within top-10 differential-diagnosis list</t>
  </si>
  <si>
    <t>28/30 (93.3%)</t>
  </si>
  <si>
    <t>Physician-generated differential diagnoses</t>
  </si>
  <si>
    <t>NR for top-10; physician top-5 59/60 (98.3%)</t>
  </si>
  <si>
    <t>Common chief-complaint synthetic vignettes; top-10 inclusion was high but not directly compared with physician top-10.</t>
  </si>
  <si>
    <t>Correct diagnosis within top-5 differential-diagnosis list</t>
  </si>
  <si>
    <t>25/30 (83.3%)</t>
  </si>
  <si>
    <t>Physicians</t>
  </si>
  <si>
    <t>59/60 (98.3%); p=0.03</t>
  </si>
  <si>
    <t>Physician top-5 performance was statistically superior.</t>
  </si>
  <si>
    <t>Correct diagnosis as top diagnosis</t>
  </si>
  <si>
    <t>16/30 (53.3%)</t>
  </si>
  <si>
    <t>56/60 (93.3%); p&lt;0.001</t>
  </si>
  <si>
    <t>Ordering/ranking was substantially weaker than physicians despite high top-10 inclusion.</t>
  </si>
  <si>
    <t>Consistent physician differential diagnoses captured within ChatGPT top-10 list</t>
  </si>
  <si>
    <t>62/88 (70.5%)</t>
  </si>
  <si>
    <t>Consistent differential diagnoses between two physicians</t>
  </si>
  <si>
    <t>88/150 (58.7%) physician consistency denominator</t>
  </si>
  <si>
    <t>Exploratory analysis; authors note ~30% of important physician-consistent differentials were not included by ChatGPT.</t>
  </si>
  <si>
    <t>GPT-4o prompt-only</t>
  </si>
  <si>
    <t>Emergency patient-message detection (accuracy/sensitivity/specificity/precision/F1)</t>
  </si>
  <si>
    <t>0.91 / 0.73 / 0.92 / 0.27 / 0.39</t>
  </si>
  <si>
    <t>RAG methods</t>
  </si>
  <si>
    <t>KG global: 0.99 / 0.98 / 0.99 / 0.80 / 0.88</t>
  </si>
  <si>
    <t>No retrieval; lower sensitivity and very low precision, indicating more missed emergencies and more false positives.</t>
  </si>
  <si>
    <t>GPT-4o + naïve RAG</t>
  </si>
  <si>
    <t>GPT-4o + Chroma vector retrieval from nurse triage book</t>
  </si>
  <si>
    <t>0.95 / 0.83 / 0.96 / 0.45 / 0.59</t>
  </si>
  <si>
    <t>Prompt-only; KG-RAG</t>
  </si>
  <si>
    <t>Prompt-only lower; KG global higher</t>
  </si>
  <si>
    <t>Moderate improvement over prompt-only but weaker than knowledge-graph RAG.</t>
  </si>
  <si>
    <t>GPT-4o + knowledge-graph RAG</t>
  </si>
  <si>
    <t>GraphRAG local search</t>
  </si>
  <si>
    <t>0.98 / 0.95 / 0.98 / 0.63 / 0.76</t>
  </si>
  <si>
    <t>Prompt-only; naïve RAG; KG global</t>
  </si>
  <si>
    <t>KG global higher F1 and precision</t>
  </si>
  <si>
    <t>Locally relevant KG retrieval improved emergency detection but global search performed best.</t>
  </si>
  <si>
    <t>GraphRAG global search</t>
  </si>
  <si>
    <t>0.99 / 0.98 / 0.99 / 0.80 / 0.88</t>
  </si>
  <si>
    <t>Prompt-only; naïve RAG; KG local</t>
  </si>
  <si>
    <t>Best overall</t>
  </si>
  <si>
    <t>Highest performance; misclassified 10 non-emergencies as emergencies and 1 emergency as non-emergency.</t>
  </si>
  <si>
    <t>GPT4</t>
  </si>
  <si>
    <t>Primary diagnosis, all 100 cases</t>
  </si>
  <si>
    <t>Level 3 correct 38%; level 2 16%; level 1 11%; wrong 35%; total score 157/300 (52%)</t>
  </si>
  <si>
    <t>Treating clinician diagnosis</t>
  </si>
  <si>
    <t>Gold standard from medical records</t>
  </si>
  <si>
    <t>ICOP hierarchical scoring; authentic specialist case descriptions</t>
  </si>
  <si>
    <t>Differential diagnosis quality</t>
  </si>
  <si>
    <t>400/500 (80%)</t>
  </si>
  <si>
    <t>Target diagnosis from medical records</t>
  </si>
  <si>
    <t>Differential list scoring adapted from Kanjee et al.; 56% correct final diagnosis in differential-quality figure</t>
  </si>
  <si>
    <t>24-case subset diagnostic score</t>
  </si>
  <si>
    <t>36/72 (50%); level-3 correct 9/24 (37.5%)</t>
  </si>
  <si>
    <t>Experts / students / GPs</t>
  </si>
  <si>
    <t>Experts 47/72 and 44/72; students 39/72 and 33/72; GPs 32/72 and 37/72</t>
  </si>
  <si>
    <t>GPT4 comparable to non-experts but below experts</t>
  </si>
  <si>
    <t>Trigeminal neuralgia cases</t>
  </si>
  <si>
    <t>Level-3 correct 13/16 (81%); total score 41/48 (85%); differential score 74/80 (93%)</t>
  </si>
  <si>
    <t>Confirmed trigeminal neuralgia cases</t>
  </si>
  <si>
    <t>Condition-specific stronger performance</t>
  </si>
  <si>
    <t>Synthetic ADR case classification accuracy / macro metrics</t>
  </si>
  <si>
    <t>Accuracy ≈99.80%; macro precision 0.9853, recall 0.9893, F1 0.9869</t>
  </si>
  <si>
    <t>Ground truth from healthcare-professional validated synthetic dataset</t>
  </si>
  <si>
    <t>1000 synthetic cases</t>
  </si>
  <si>
    <t>Perfect repeat-run agreement; reaction-type classification reported as 100% across severity levels.</t>
  </si>
  <si>
    <t>Gemma</t>
  </si>
  <si>
    <t>Gemma 3 (12B)</t>
  </si>
  <si>
    <t>Accuracy 99.80%; macro precision 0.9890, recall 0.9924, F1 0.9904</t>
  </si>
  <si>
    <t>Perfect life-threatening reaction classification; local deployment response time ~6.73 s/case.</t>
  </si>
  <si>
    <t>Claude Sonnet 4</t>
  </si>
  <si>
    <t>Accuracy 99.80%; macro precision 0.9911, recall 0.9992, F1 0.9950</t>
  </si>
  <si>
    <t>Perfect reaction-type classification; interruptive alert reduction similar to GPT-4o.</t>
  </si>
  <si>
    <t>HELIOT across LLMs</t>
  </si>
  <si>
    <t>GPT-4o; Gemma 3; Claude Sonnet</t>
  </si>
  <si>
    <t>Synthetic alert burden / safety</t>
  </si>
  <si>
    <t>Interruptive alerts reduced ~50-53% vs traditional CDSS; zero false negatives for life-threatening reactions</t>
  </si>
  <si>
    <t>Traditional CDSS alerting</t>
  </si>
  <si>
    <t>Traditional systems would issue interruptive alerts for 95.9% of synthetic cases</t>
  </si>
  <si>
    <t>Key safety/alert-fatigue result; still simulated, not measured in live prescribing.</t>
  </si>
  <si>
    <t>Real-world EHR validation accuracy / macro metrics</t>
  </si>
  <si>
    <t>Accuracy 99.38%; macro precision 100.00%, recall 99.28%, F1 99.63%</t>
  </si>
  <si>
    <t>Real-world administered prescriptions treated as safe/no-alert reference</t>
  </si>
  <si>
    <t>162 cases</t>
  </si>
  <si>
    <t>One conservative false-positive interruptive alert; no missed critical events in this dataset.</t>
  </si>
  <si>
    <t>Accuracy 98.77%; macro precision 100.00%, recall 98.58%, F1 99.28%</t>
  </si>
  <si>
    <t>Two conservative interruptive alerts; no false negatives.</t>
  </si>
  <si>
    <t>Claude Sonnet</t>
  </si>
  <si>
    <t>Accuracy 99.38%; macro precision 100.00%, recall 99.29%, F1 99.64%</t>
  </si>
  <si>
    <t>One conservative interruptive alert; response time ~1.94 s/case.</t>
  </si>
  <si>
    <t>Clinician usability</t>
  </si>
  <si>
    <t>HELIOT prototype</t>
  </si>
  <si>
    <t>Clinical usability survey</t>
  </si>
  <si>
    <t>Clinical appropriateness mean 4.97/5; risk accuracy 5.0/5; 100% preferred HELIOT alerts; adoption likelihood 4.78/5</t>
  </si>
  <si>
    <t>Traditional CDSS cases shown in questionnaire</t>
  </si>
  <si>
    <t>9 healthcare professionals; 7 cases</t>
  </si>
  <si>
    <t>Small usability sample; not a live workflow trial.</t>
  </si>
  <si>
    <t>Exact version NR</t>
  </si>
  <si>
    <t>Doctor-formatted referral appropriateness</t>
  </si>
  <si>
    <t>Mean 4.68 (SD 0.61)</t>
  </si>
  <si>
    <t>Mean 4.39 (SD 0.64); P=0.3030</t>
  </si>
  <si>
    <t>Lowest-performing doctor-domain for both models; no significant inter-model difference.</t>
  </si>
  <si>
    <t>Doctor-formatted clinical justification / diagnostic workup / risk-harm / clarity</t>
  </si>
  <si>
    <t>Clinical justification 4.83; diagnostic workup 4.83; risk-harm 4.88; clarity 4.90</t>
  </si>
  <si>
    <t>4.91 / 4.71 / 4.96 / 4.96; all P&gt;0.33</t>
  </si>
  <si>
    <t>Both models high-scoring on structured clinician input.</t>
  </si>
  <si>
    <t>GPT and Gemini</t>
  </si>
  <si>
    <t>Exact versions NR</t>
  </si>
  <si>
    <t>Patient-formatted communication domains</t>
  </si>
  <si>
    <t>Generally high quality; mean scores 4.13-4.44 across domains</t>
  </si>
  <si>
    <t>Each other</t>
  </si>
  <si>
    <t>No statistically significant differences (all P&gt;0.07)</t>
  </si>
  <si>
    <t>Domains included clarity, risk communication, actionability, tone/empathy, trust/usefulness, reassurance vs anxiety.</t>
  </si>
  <si>
    <t>Prompt-format stability</t>
  </si>
  <si>
    <t>Patient-format scores numerically higher but not statistically significant: clarity 5.00 vs 4.88, risk 5.00 vs 4.86, usefulness 5.00 vs 4.81</t>
  </si>
  <si>
    <t>Doctor-formatted GPT outputs</t>
  </si>
  <si>
    <t>P=0.1495 / 0.1554 / 0.0683</t>
  </si>
  <si>
    <t>GPT appeared relatively resilient to input-format change.</t>
  </si>
  <si>
    <t>Prompt-format sensitivity</t>
  </si>
  <si>
    <t>Doctor-format significantly higher than patient-format: clarity 4.95 vs 4.44, risk 4.95 vs 4.44, usefulness 4.89 vs 4.44</t>
  </si>
  <si>
    <t>Patient-formatted Gemini outputs</t>
  </si>
  <si>
    <t>P&lt;0.0001 for all three shared domains</t>
  </si>
  <si>
    <t>Suggests Gemini is more sensitive to input structure.</t>
  </si>
  <si>
    <t>GPT / Gemini</t>
  </si>
  <si>
    <t>Interrater reliability and per-case robustness</t>
  </si>
  <si>
    <t>Mean ICC GPT 0.66; Gemini 0.79; per-case SD GPT 0.00-0.35, Gemini 0.00-0.42</t>
  </si>
  <si>
    <t>Expert otolaryngologist ratings</t>
  </si>
  <si>
    <t>5 otolaryngologists</t>
  </si>
  <si>
    <t>Gemini had greater variability in Case 3 unilateral neck mass and Case 16 acute bacterial sinusitis.</t>
  </si>
  <si>
    <t>Physicians + GPT-4</t>
  </si>
  <si>
    <t>GPT-4 via ChatGPT Plus</t>
  </si>
  <si>
    <t>Primary total score</t>
  </si>
  <si>
    <t>Mean 43.0% (s.d. 17.3); median 41.3</t>
  </si>
  <si>
    <t>Physicians + conventional resources</t>
  </si>
  <si>
    <t>Mean 35.7% (s.d. 15.5); mean difference 6.5 pp (95% CI 2.7 to 10.2), P&lt;0.001</t>
  </si>
  <si>
    <t>Prospective randomized simulated RCT; scores standardized 0-100.</t>
  </si>
  <si>
    <t>Management / diagnostic / case-specific domains</t>
  </si>
  <si>
    <t>Management 40.5 vs 33.4 (diff 6.1, P=0.001); diagnostic 56.8 vs 45.8 (diff 12.1, P=0.009); specific 42.4 vs 34.9 (diff 6.2, P=0.002)</t>
  </si>
  <si>
    <t>Conventional resources only</t>
  </si>
  <si>
    <t>Factual and general management domains directionally similar but not statistically significant</t>
  </si>
  <si>
    <t>Intervention effect strongest in diagnostic and case-specific management domains.</t>
  </si>
  <si>
    <t>GPT-4 alone</t>
  </si>
  <si>
    <t>LLM-alone comparison</t>
  </si>
  <si>
    <t>GPT-4 alone 43.7% vs physicians + GPT-4 43.0%; difference 0.9 pp, P=0.80</t>
  </si>
  <si>
    <t>GPT-4 alone trended above conventional resources: 43.7% vs 35.7%, P=0.074</t>
  </si>
  <si>
    <t>LLM-alone arm used 5 repeated prompts per case (25 observations).</t>
  </si>
  <si>
    <t>Time spent per case</t>
  </si>
  <si>
    <t>Mean 801.5 s vs 690.2 s; difference 119.3 s (95% CI 17.4 to 221.2), P=0.022</t>
  </si>
  <si>
    <t>Median 719.8 vs 570.9 s</t>
  </si>
  <si>
    <t>Effect remained positive after adjustment for time and response length.</t>
  </si>
  <si>
    <t>Safety/harm rating</t>
  </si>
  <si>
    <t>GPT-4-assisted vs conventional</t>
  </si>
  <si>
    <t>Exploratory potential harm analysis</t>
  </si>
  <si>
    <t>Medium/high likelihood of harm: 8.5%/4.2% with LLM vs 11.4%/2.9% conventional. Severe harm: 7.7% vs 7.5%.</t>
  </si>
  <si>
    <t>Broadly similar harm patterns between groups</t>
  </si>
  <si>
    <t>Exploratory blinded response-level harm assessment; not patient outcome data.</t>
  </si>
  <si>
    <t>SSPEC</t>
  </si>
  <si>
    <t>GPT-3.5-based SSPEC</t>
  </si>
  <si>
    <t>Internal validation: efficiency / Q&amp;R rounds</t>
  </si>
  <si>
    <t>68.0% of SSPEC cases resolved within ≤2 Q&amp;R rounds</t>
  </si>
  <si>
    <t>Nurse-led sessions</t>
  </si>
  <si>
    <t>50.5% within ≤2 rounds; P=0.009</t>
  </si>
  <si>
    <t>Validation set n=7,084; administrative, triaging and primary-care query types included.</t>
  </si>
  <si>
    <t>Internal validation: response quality</t>
  </si>
  <si>
    <t>Factuality 4.18±0.93, integrity 3.85±0.91, safety 4.13±0.87, empathy 4.12±0.86, readability 3.75±1.01, satisfaction 3.82±1.01</t>
  </si>
  <si>
    <t>Nurse responses</t>
  </si>
  <si>
    <t>Factuality 3.96±1.07 (P=0.08), integrity 3.40±1.22, safety 4.12±0.87 (P=0.55), empathy 3.39±1.21, readability 3.46±1.19, satisfaction 3.32±1.18</t>
  </si>
  <si>
    <t>SSPEC superior on integrity, empathy, readability and satisfaction; similar safety/factuality.</t>
  </si>
  <si>
    <t>Nurse-SSPEC collaboration</t>
  </si>
  <si>
    <t>GPT-3.5-based SSPEC with nurse oversight</t>
  </si>
  <si>
    <t>RCT primary outcome: patient satisfaction</t>
  </si>
  <si>
    <t>3.91±0.90</t>
  </si>
  <si>
    <t>Nurse-only group</t>
  </si>
  <si>
    <t>3.39±1.15; P&lt;0.001</t>
  </si>
  <si>
    <t>Final analysis n=2,164; nurse-SSPEC n=1,080, nurse-only n=1,084.</t>
  </si>
  <si>
    <t>RCT secondary outcomes</t>
  </si>
  <si>
    <t>Repeated Q&amp;R 3.2%; negative emotions 2.4%; integrity 4.37±0.95, empathy 4.14±0.98, readability 3.86±0.95</t>
  </si>
  <si>
    <t>Repeated Q&amp;R 14.4%; negative emotions 7.8%; integrity 3.42±1.22, empathy 3.27±1.22, readability 3.71±1.07</t>
  </si>
  <si>
    <t>Repeated Q&amp;R and negative emotions both P&lt;0.001; readability P=0.006; factuality and safety similar.</t>
  </si>
  <si>
    <t>Alert system</t>
  </si>
  <si>
    <t>Key-phrase matching + GPT-4 evaluator + RAGAS checks</t>
  </si>
  <si>
    <t>Uncertain-response detection in RCT</t>
  </si>
  <si>
    <t>Text reports 34/36 uncertain cases alerted (94.4%) and 85.0% sensitivity/99.8% specificity; Fig. 4d shows TP=34, FP=2, FN=6, TN=1,038</t>
  </si>
  <si>
    <t>Manual/nurse review trigger</t>
  </si>
  <si>
    <t>Nurses reviewed/modified alerted responses</t>
  </si>
  <si>
    <t>Potential inconsistency between text and Fig. 4d counts/sensitivity; flagged for manual verification if Supplementary Table 16 becomes available.</t>
  </si>
  <si>
    <t>Ablated/off-the-shelf models</t>
  </si>
  <si>
    <t>Fine-tune-ablated, site-specific-knowledge-ablated, double-ablated, off-the-shelf GPT-3.5</t>
  </si>
  <si>
    <t>Ablation performance</t>
  </si>
  <si>
    <t>Ablated models and off-the-shelf GPT-3.5 showed significantly decreased performance across several dimensions; site-specific knowledge removal reduced factuality to 1.98±1.05 and safety to 3.16±1.15</t>
  </si>
  <si>
    <t>Full SSPEC</t>
  </si>
  <si>
    <t>SSPEC factuality 4.18±0.93 and safety 4.13±0.87</t>
  </si>
  <si>
    <t>Supports importance of site-specific knowledge, fine-tuning and prompt template; not a repeat-run variability test.</t>
  </si>
  <si>
    <t>ChatGPT-4 (25 Sep 2023)</t>
  </si>
  <si>
    <t>TIMI risk-score correlation/consistency</t>
  </si>
  <si>
    <t>Overall r=0.898; different from TIMI in 45% of cases across five runs</t>
  </si>
  <si>
    <t>Calculated TIMI score</t>
  </si>
  <si>
    <t>10,000 simulated TIMI-variable cases</t>
  </si>
  <si>
    <t>High aggregate correlation but broad individual score variability; perfect alignment only at score extremes</t>
  </si>
  <si>
    <t>HEART risk-score correlation/consistency</t>
  </si>
  <si>
    <t>Overall r=0.928; different from HEART in 48% of cases across five runs</t>
  </si>
  <si>
    <t>Calculated HEART score</t>
  </si>
  <si>
    <t>10,000 simulated HEART-variable cases</t>
  </si>
  <si>
    <t>Low-risk ChatGPT classification: sensitivity 88%, specificity 93%, PPV 76%, NPV 97% versus HEART low-risk benchmark</t>
  </si>
  <si>
    <t>History/physical-only risk scores and diagnostic agreement</t>
  </si>
  <si>
    <t>r=0.605 with average ChatGPT score; 3+ models agreed on diagnosis category 56%; all five agreed 5%</t>
  </si>
  <si>
    <t>Average of five ChatGPT-4 model scores used as surrogate comparator</t>
  </si>
  <si>
    <t>10,000 simulated 44-variable history/physical cases</t>
  </si>
  <si>
    <t>No independent clinical gold standard; initial ED test recommendations often illogical (for example endoscopy for suspected GERD)</t>
  </si>
  <si>
    <t>Gender/racial bias assessment</t>
  </si>
  <si>
    <t>No diagnosis/test recommendation difference detected, but male weight +3.2% (p=0.012) and African American weight +1.3% (p=0.008)</t>
  </si>
  <si>
    <t>Null expected weight of 0%</t>
  </si>
  <si>
    <t>Simulated binary sex and African American/non-African American race variables</t>
  </si>
  <si>
    <t>Equity signal limited by simplified simulated categories and no real-world subgroup outcome data</t>
  </si>
  <si>
    <t>Diagnostic accuracy versus final ED diagnosis</t>
  </si>
  <si>
    <t>Top-1 12/30 (40%); top-3 19/30 (63%)</t>
  </si>
  <si>
    <t>Independent ED physicians / Ada / WebMD</t>
  </si>
  <si>
    <t>Physician mean top-1 47%, top-3 69%; Ada top-1 30%, top-3 63%; WebMD top-1 40%, top-3 57%</t>
  </si>
  <si>
    <t>ChatGPT 3.5 had the strongest combined diagnostic performance among the four systems, but differences versus physicians were not statistically significant.</t>
  </si>
  <si>
    <t>Top-1 10/30 (33%); top-3 15/30 (50%)</t>
  </si>
  <si>
    <t>Independent ED physicians / ChatGPT 3.5</t>
  </si>
  <si>
    <t>Physician mean top-1 47%, top-3 69%; ChatGPT 3.5 top-1 40%, top-3 63%</t>
  </si>
  <si>
    <t>ChatGPT 4.0 had the weakest combined diagnostic performance; paper notes broader/different behaviour depending on prompt wording.</t>
  </si>
  <si>
    <t>Triage accuracy and unsafe triage</t>
  </si>
  <si>
    <t>Agree 22/37 (59%); unsafe 15/37 (41%); too cautious 0/37 (0%)</t>
  </si>
  <si>
    <t>Ada / WebMD / physician consensus</t>
  </si>
  <si>
    <t>Ada unsafe 5/37 (14%); WebMD unsafe 7/37 (19%); ChatGPT 3.5 unsafe significantly higher than Ada (P=.009)</t>
  </si>
  <si>
    <t>Key safety signal: high unsafe triage, including missed urgent/emergency care despite serious diagnoses.</t>
  </si>
  <si>
    <t>Agree 28/37 (76%); unsafe 8/37 (22%); too cautious 1/37 (3%)</t>
  </si>
  <si>
    <t>Ada / WebMD / ChatGPT 3.5</t>
  </si>
  <si>
    <t>Ada agree 62%, unsafe 14%; WebMD agree 70%, unsafe 19%; ChatGPT 3.5 agree 59%, unsafe 41%</t>
  </si>
  <si>
    <t>Highest triage agreement with physicians but unsafe rate remained higher than Ada and WebMD.</t>
  </si>
  <si>
    <t>Ada Health / WebMD</t>
  </si>
  <si>
    <t>Ada 2018 version; WebMD accessed 2023</t>
  </si>
  <si>
    <t>Symptom checker comparator performance</t>
  </si>
  <si>
    <t>Ada top-1/top-3 30%/63%, triage agree/unsafe/too cautious 62%/14%/24%; WebMD top-1/top-3 40%/57%, triage 70%/19%/11%</t>
  </si>
  <si>
    <t>ChatGPT 3.5/4.0</t>
  </si>
  <si>
    <t>ChatGPT 3.5 dx 40%/63%, triage unsafe 41%; ChatGPT 4.0 dx 33%/50%, triage unsafe 22%</t>
  </si>
  <si>
    <t>Authors conclude Ada and WebMD performed better overall than ChatGPT when diagnosis and triage safety are considered together.</t>
  </si>
  <si>
    <t>ChatGPT ver.4 (November 2023, Turkish)</t>
  </si>
  <si>
    <t>Overall ESI triage agreement/accuracy</t>
  </si>
  <si>
    <t>Cohen's kappa 0.659; overall accuracy 76.6%; over-triage 10.7% (n=80), under-triage 12.6% (n=94)</t>
  </si>
  <si>
    <t>Expert committee median ESI category</t>
  </si>
  <si>
    <t>745 consecutive adult ED patients; EC internal Fleiss' kappa 0.373</t>
  </si>
  <si>
    <t>Cross-sectional silent evaluation; reference standard is expert committee median, not patient outcome.</t>
  </si>
  <si>
    <t>High-acuity ESI 1-2 detection</t>
  </si>
  <si>
    <t>Cohen's kappa 0.828; sensitivity 91.34%, specificity 95.63%, PPV 81.12%, NPV 98.17%, accuracy 94.90%, F1 0.8593</t>
  </si>
  <si>
    <t>Expert committee median; ESI 1-2 high-acuity grouping</t>
  </si>
  <si>
    <t>High-acuity prevalence 17.05%</t>
  </si>
  <si>
    <t>Best performance for clinically urgent cases; supports capability for high-acuity differentiation, not deployment readiness.</t>
  </si>
  <si>
    <t>Per-category ESI performance</t>
  </si>
  <si>
    <t>ESI-1 accuracy 99.60%; ESI-2 94.50%; ESI-3 83.76%; ESI-4 86.62%; ESI-5 92.21%</t>
  </si>
  <si>
    <t>Per-category sensitivity ranged from 62.38% (ESI-5) to 89.74% (ESI-2); ESI-1 sensitivity 80.00%</t>
  </si>
  <si>
    <t>Per-category metrics show strongest specificity/NPV for high acuity but weaker lower-acuity sensitivity.</t>
  </si>
  <si>
    <t>GPT-4-based ChatGPT (May 24, 2023)</t>
  </si>
  <si>
    <t>MTS triage agreement</t>
  </si>
  <si>
    <t>Quadratic-weighted κ mean 0.67 (SD 0.037) versus consensus; substantial agreement</t>
  </si>
  <si>
    <t>Professional MTS-trained consensus; untrained doctors</t>
  </si>
  <si>
    <t>Untrained doctors κ mean 0.68 (SD 0.056); no significant difference versus GPT-4 ChatGPT (P&gt;.99)</t>
  </si>
  <si>
    <t>Performance equalled untrained ED doctors but remained below professional raters; tended toward overtriage.</t>
  </si>
  <si>
    <t>GPT-3.5-based ChatGPT (May 24, 2023)</t>
  </si>
  <si>
    <t>Quadratic-weighted κ mean 0.54 (SD 0.024); significantly lower than GPT-4 ChatGPT and untrained doctors (P&lt;.001)</t>
  </si>
  <si>
    <t>Professional MTS-trained consensus</t>
  </si>
  <si>
    <t>GPT-4 ChatGPT κ mean 0.67; untrained doctors κ mean 0.68</t>
  </si>
  <si>
    <t>Shows model-version improvement from GPT-3.5 to GPT-4 and weaker older-model triage performance.</t>
  </si>
  <si>
    <t>LLMs via API</t>
  </si>
  <si>
    <t>Raw GPT-4 API; Gemini 1.5; Llama 3 70B; Mixtral 8x7b</t>
  </si>
  <si>
    <t>Cross-model MTS triage agreement</t>
  </si>
  <si>
    <t>Raw GPT-4 κ mean 0.65; Gemini 1.5 κ mean 0.60; Llama 3 70B κ mean 0.52; Mixtral 8x7b κ mean 0.42</t>
  </si>
  <si>
    <t>GPT-4 ChatGPT κ mean 0.67; GPT-3.5 ChatGPT κ mean 0.54</t>
  </si>
  <si>
    <t>Other LLMs were similar to or worse than GPT-4 ChatGPT; some showed odd triaging behaviour with used parameters.</t>
  </si>
  <si>
    <t>GPT-4 ChatGPT as second opinion</t>
  </si>
  <si>
    <t>Best-performing GPT-4-based ChatGPT instance</t>
  </si>
  <si>
    <t>Decision-support effect for untrained doctors</t>
  </si>
  <si>
    <t>Untrained doctors improved from κ mean 0.68 to 0.70 with GPT-4 second opinion, not statistically significant (P=.97); hypothetical best combination κ mean 0.84</t>
  </si>
  <si>
    <t>Untrained doctors alone; professional MTS-trained consensus</t>
  </si>
  <si>
    <t>Professional raters κ mean 0.91; hypothetical best doctor+GPT combination near-perfect κ mean 0.84</t>
  </si>
  <si>
    <t>Simulated second-opinion support did not significantly improve performance; suggests potential but not demonstrated workflow benefit.</t>
  </si>
  <si>
    <t>All LLMs/ChatGPT and human raters</t>
  </si>
  <si>
    <t>Multiple models and rater groups</t>
  </si>
  <si>
    <t>Over-/under-triage pattern and critical cases</t>
  </si>
  <si>
    <t>LLMs/ChatGPT tended toward overtriage; untrained doctors undertriaged. All raters/LLMs except two untrained-doctor instances identified Red cases as Red; one doctor corrected to Red after GPT assessment.</t>
  </si>
  <si>
    <t>Consensus MTS triage</t>
  </si>
  <si>
    <t>Consensus Red cases 5/124 (4%); GPT-4 ChatGPT assigned Red more often than consensus (mean 12.5%)</t>
  </si>
  <si>
    <t>Safety signal concerns calibration: high-acuity cases recognized, but overtriage/undertriage patterns and ambiguous cases remain problematic.</t>
  </si>
  <si>
    <t>Overall five-level ESI triage prediction</t>
  </si>
  <si>
    <t>Cohen's kappa 0.341; over-triage 11/50 (22%); under-triage 9/50 (18%); sensitivity 57.1%, specificity 34.5%, PPV 38.7%, NPV 52.6, F1 0.461</t>
  </si>
  <si>
    <t>Expert emergency medicine specialist consensus</t>
  </si>
  <si>
    <t>50 synthetic ESI-style scenarios</t>
  </si>
  <si>
    <t>Fair agreement overall; poor/modest five-level triage performance.</t>
  </si>
  <si>
    <t>Cohen's kappa 0.707; sensitivity 76.2%, specificity 93.1%, PPV 88.9%, NPV 84.4, F1 0.821; AUC 0.846 (95% CI 0.724-0.969, P&lt;0.001)</t>
  </si>
  <si>
    <t>Expert emergency medicine specialist consensus; ESI 1-2 high acuity vs ESI 3-5</t>
  </si>
  <si>
    <t>21 high-acuity scenarios and 29 moderate/low-acuity scenarios</t>
  </si>
  <si>
    <t>Best performance was for identifying high-acuity cases; still based on synthetic scenarios only.</t>
  </si>
  <si>
    <t>ESI-1 sensitivity/specificity 88.9%/95.1%, F1 0.842; ESI-2 F1 0.500; ESI-3 F1 0.435; ESI-4 F1 0.273; ESI-5 F1 0.245</t>
  </si>
  <si>
    <t>Scenario distribution: ESI-1 n=9, ESI-2 n=12, ESI-3 n=10, ESI-4 n=6, ESI-5 n=13</t>
  </si>
  <si>
    <t>Performance drops markedly outside ESI-1/high-acuity identification.</t>
  </si>
  <si>
    <t>GPT-3; exact engine NR; queried July 2022</t>
  </si>
  <si>
    <t>88% (42/48; 95% CI 75-94)</t>
  </si>
  <si>
    <t>Lay internet users; practising physicians</t>
  </si>
  <si>
    <t>Lay users 54% (2700/5000); physicians 96% (637/666)</t>
  </si>
  <si>
    <t>Diagnosis correct if ground-truth diagnosis appeared in top 3. GPT-3 was better than lay users (p&lt;0.0001) but below physicians (p=0.012).</t>
  </si>
  <si>
    <t>Triage accuracy (dichotomised same-day vs not same-day)</t>
  </si>
  <si>
    <t>70% (34/48; 95% CI 57-82)</t>
  </si>
  <si>
    <t>Lay users 74% (3706/5000; p=0.60); physicians 91% (608/666; p&lt;0.0001)</t>
  </si>
  <si>
    <t>Triage performance was closer to lay users and inferior to physicians.</t>
  </si>
  <si>
    <t>Acuity subgroup and triage error analysis</t>
  </si>
  <si>
    <t>Diagnostic accuracy decreased by 8.33 percentage points per level of increasing acuity; GPT-3 deprioritised truly emergent/same-day cases in 7 instances and overcalled non-emergent cases in 7 instances</t>
  </si>
  <si>
    <t>Ground-truth internist adjudication</t>
  </si>
  <si>
    <t>48 synthetic vignettes, 12 per triage category</t>
  </si>
  <si>
    <t>Key safety limitation: emergent cases sometimes downgraded despite high overall diagnostic accuracy.</t>
  </si>
  <si>
    <t>Confidence/calibration</t>
  </si>
  <si>
    <t>Brier score 0.18 for diagnosis and 0.22 for triage; confidence modestly higher when triage correct (0.85) than incorrect (0.77)</t>
  </si>
  <si>
    <t>Observed correctness</t>
  </si>
  <si>
    <t>Modified bootstrap across 47 example prompts</t>
  </si>
  <si>
    <t>Confidence reasonably calibrated but still high for some incorrect predictions.</t>
  </si>
  <si>
    <t>Primary diagnosis accuracy</t>
  </si>
  <si>
    <t>97.8% (44/45; 95% CI 88.2-99.9%)</t>
  </si>
  <si>
    <t>Physician consensus</t>
  </si>
  <si>
    <t>91.1% (41/45; 95% CI 78.8-97.5%); P=.38</t>
  </si>
  <si>
    <t>45 typical clinical vignettes; most likely primary diagnosis</t>
  </si>
  <si>
    <t>Triage accuracy</t>
  </si>
  <si>
    <t>66.7% (30/45; 95% CI 51.0-80.0%)</t>
  </si>
  <si>
    <t>66.7% (30/45; 95% CI 51.0-80.0%); P=.99</t>
  </si>
  <si>
    <t>Triage levels: emergent, nonemergent, self-care</t>
  </si>
  <si>
    <t>Race/ethnicity-conditioned diagnostic accuracy</t>
  </si>
  <si>
    <t>100% for Black, White, Asian and Hispanic labels</t>
  </si>
  <si>
    <t>No race/ethnicity condition</t>
  </si>
  <si>
    <t>97.8% (44/45)</t>
  </si>
  <si>
    <t>No significant differences reported; vignette-label fairness test only</t>
  </si>
  <si>
    <t>Race/ethnicity-conditioned triage accuracy</t>
  </si>
  <si>
    <t>Black 62.2%; White 66.7%; Asian 66.7%; Hispanic 62.2%</t>
  </si>
  <si>
    <t>66.7%</t>
  </si>
  <si>
    <t>No significant differences reported</t>
  </si>
  <si>
    <t>Repeat consistency</t>
  </si>
  <si>
    <t>Diagnosis consistent 44/45; triage consistent 36/45 across three repeated analyses</t>
  </si>
  <si>
    <t>Initial analysis plus two repeats using same vignettes/questions</t>
  </si>
  <si>
    <t>ChatGPT Version 4 via API; September 2023</t>
  </si>
  <si>
    <t>Overall START disaster triage accuracy</t>
  </si>
  <si>
    <t>Valid START color response in 35,102/35,190 queries (99.7%); overall accuracy 63.9%; overtriage 32.9%; undertriage 3.1%</t>
  </si>
  <si>
    <t>Expert START reference standard</t>
  </si>
  <si>
    <t>391 simulated vignettes × 9 prompts × 10 repetitions</t>
  </si>
  <si>
    <t>Overall performance insufficient for clinical disaster triage; overtriage predominated but red cases still had 19.1% undertriage.</t>
  </si>
  <si>
    <t>Repeatability and reproducibility</t>
  </si>
  <si>
    <t>Repeatability accounted for 14% of overall variation; reproducibility/prompt variation 4.2%; only 49.3% of prompt-vignette combinations had range zero across 10 trials</t>
  </si>
  <si>
    <t>Gage R&amp;R range-method analysis</t>
  </si>
  <si>
    <t>3519 prompt-vignette combinations; 35,190 simulated triages</t>
  </si>
  <si>
    <t>Same prompt and same patient vignette did not reliably return the same triage code.</t>
  </si>
  <si>
    <t>Prompt-level accuracy variation</t>
  </si>
  <si>
    <t>Prompt accuracy ranged from 46.7% to 71.8% across nine prompts; average range lowest for prompt 8 and highest for prompt 4</t>
  </si>
  <si>
    <t>Nine independently developed prompts</t>
  </si>
  <si>
    <t>Prompt wording affected performance, but prompt variation explained less total variation than inherent ChatGPT variability.</t>
  </si>
  <si>
    <t>START category-level performance</t>
  </si>
  <si>
    <t>Reference red: 80.9% matched and 19.1% undertriaged; yellow: 50.8% matched, 45% overtriaged, 4.2% undertriaged; green: 69.4% matched, 30.6% overtriaged; black: 64.6% matched, 35.4% overtriaged</t>
  </si>
  <si>
    <t>391 simulated vignettes with final standards: black 25, red 35, yellow 130, green 201</t>
  </si>
  <si>
    <t>Category-level pattern shows clinically important undertriage for red cases and substantial system-burden overtriage for yellow/green/black cases.</t>
  </si>
  <si>
    <t>GPT-4 via OpenAI web interface; exact snapshot NR</t>
  </si>
  <si>
    <t>ESI distribution / median acuity</t>
  </si>
  <si>
    <t>GPT-4 median ESI 2.0 vs human evaluators median 3.0 (p&lt;0.001); GPT-4 assigned ESI 2 in 58/100, ESI 3 in 31/100, ESI 4 in 11/100, and no ESI 1 or 5</t>
  </si>
  <si>
    <t>Original triage nurse, three senior nurses, senior ED physician/protocol</t>
  </si>
  <si>
    <t>Human evaluators generally median ESI 3.0; physician ESI distribution: ESI1 n=2, ESI2 n=19, ESI3 n=68, ESI4 n=11</t>
  </si>
  <si>
    <t>Lower ESI means higher acuity; finding indicates GPT-4 overestimated severity/over-triaged relative to humans.</t>
  </si>
  <si>
    <t>Agreement with senior ED physician/protocol</t>
  </si>
  <si>
    <t>Cohen's kappa GPT-4 vs senior physician = 0.10</t>
  </si>
  <si>
    <t>Three senior ED nurses vs senior physician</t>
  </si>
  <si>
    <t>Nurse kappas vs senior physician: 0.30, 0.20, 0.28</t>
  </si>
  <si>
    <t>Agreement with GPT-4 was lower than nurse-physician agreement, though nurse agreement was also only low/fair.</t>
  </si>
  <si>
    <t>Sub-analysis: age/vitals/gender</t>
  </si>
  <si>
    <t>Gender differences minimal (p&gt;0.05); GPT-4 showed strongest negative age correlation with ESI score (Spearman −0.38); GPT-4 correlations: temperature 0.22, saturation 0.14, systolic BP −0.22</t>
  </si>
  <si>
    <t>Human evaluators / protocol ESI</t>
  </si>
  <si>
    <t>Age correlation weaker for protocol (−0.09) and varied among nurses (−0.15 to −0.32)</t>
  </si>
  <si>
    <t>Suggests GPT-4 may weight age and vital signs differently from human evaluators; exploratory only.</t>
  </si>
  <si>
    <t>MTS priority-code agreement</t>
  </si>
  <si>
    <t>Unweighted Cohen's kappa = 0.278 (95% CI 0.231-0.388) vs HP-MTS</t>
  </si>
  <si>
    <t>Healthcare professionals using MTS (two expert triage nurses)</t>
  </si>
  <si>
    <t>HP-MTS treated as comparator for concordance</t>
  </si>
  <si>
    <t>Agreement was slight; authors state reliability is insufficient to substitute for triage nurse expertise.</t>
  </si>
  <si>
    <t>Triage-code distribution</t>
  </si>
  <si>
    <t>Chat-GPT-MTS: red 5 (16.7%), orange 8 (26.7%), yellow 10 (33.3%), green 7 (23.3%), blue 0</t>
  </si>
  <si>
    <t>HP-MTS</t>
  </si>
  <si>
    <t>HP-MTS: red 2 (6.7%), orange 8 (26.7%), yellow 7 (23.3%), green 13 (43.3%), blue 0</t>
  </si>
  <si>
    <t>Pattern suggests Chat-GPT more often assigned higher urgency codes; authors discuss over-triage/resource implications.</t>
  </si>
  <si>
    <t>Outcome prediction AUROC</t>
  </si>
  <si>
    <t>Severe condition 0.781; time-dependent condition 0.810; 72-h mortality 0.669; hospital admission 0.818</t>
  </si>
  <si>
    <t>Severe condition 0.805; time-dependent condition 0.953; 72-h mortality 0.910; hospital admission 0.823</t>
  </si>
  <si>
    <t>HP-MTS had higher AUROC for all outcomes; largest difference for 72-h mortality.</t>
  </si>
  <si>
    <t>Performance against MTS reference standards</t>
  </si>
  <si>
    <t>Sensitivity 55.56% (95% CI 31.21-79.90); specificity 57.14% (95% CI 32.89-81.39); PPV 62.50%; NPV 50.00%</t>
  </si>
  <si>
    <t>Sensitivity 71.43%; specificity 53.85%; PPV 45.45%; NPV 77.78%</t>
  </si>
  <si>
    <t>Reference-standard analysis shows lower sensitivity and NPV for Chat-GPT than HP-MTS in this small simulated sample.</t>
  </si>
  <si>
    <t>Triage differential diagnosis agreement</t>
  </si>
  <si>
    <t>Top diagnosis matched surgeons in 9/12 cases (75%); top diagnosis appeared in first or second position in 10/12 (83.3%); 26/36 differential diagnoses identical (72.2%).</t>
  </si>
  <si>
    <t>Two fellowship-trained foot and ankle surgeons</t>
  </si>
  <si>
    <t>Aggregate weighted physician differential diagnoses</t>
  </si>
  <si>
    <t>Twelve brief foot/ankle complaint prompts; abstract-level summary.</t>
  </si>
  <si>
    <t>Triage destination agreement</t>
  </si>
  <si>
    <t>Matched physician scheduling/triage recommendations in 6/12 cases (50%) per abstract/discussion; Results text says 7/12 (58%).</t>
  </si>
  <si>
    <t>Physician destinations: PCP, podiatrist/foot &amp; ankle surgeon, or ED/urgent care</t>
  </si>
  <si>
    <t>Internal inconsistency flagged; Table 1 appears closer to 7/12 matches.</t>
  </si>
  <si>
    <t>Expanded-vignette diagnostic accuracy</t>
  </si>
  <si>
    <t>Diagnostic accuracy 75%; identical/nearly identical primary diagnoses in 7/12 cases (58%) in Results text.</t>
  </si>
  <si>
    <t>Primary diagnosis and proposed management</t>
  </si>
  <si>
    <t>Twelve expanded clinical vignettes; scoring on 0-2 accuracy/suitability scale.</t>
  </si>
  <si>
    <t>Treatment / management suitability</t>
  </si>
  <si>
    <t>Appropriate management plans in 11/12 cases (91.7%) per abstract; suitability scores mostly 2/2, with lower scores in several divergent cases.</t>
  </si>
  <si>
    <t>0-2 specialist grading of diagnostic accuracy and suitability</t>
  </si>
  <si>
    <t>Authors frame management output as promising but requiring human oversight.</t>
  </si>
  <si>
    <t>GPT-3.5-turbo-0301</t>
  </si>
  <si>
    <t>Real-world-distribution sample: admission accuracy</t>
  </si>
  <si>
    <t>Accuracy 0.29-0.53 across prompts; best Prompt D 0.53 (95% CI 0.50-0.56); sensitivity 0.95-1.00; specificity 0.06-0.39</t>
  </si>
  <si>
    <t>Resident physician</t>
  </si>
  <si>
    <t>Physician accuracy 0.83 (95% CI 0.81-0.86); sensitivity 0.63; specificity 0.90</t>
  </si>
  <si>
    <t>GPT-3.5 showed high sensitivity but very low specificity/false-positive tendency for admission recommendations.</t>
  </si>
  <si>
    <t>Real-world-distribution sample: radiology accuracy</t>
  </si>
  <si>
    <t>Accuracy 0.67-0.71 across prompts; best Prompt C 0.71 (95% CI 0.68-0.74); sensitivity 0.96-0.98; specificity 0.15-0.28</t>
  </si>
  <si>
    <t>Physician accuracy 0.79 (95% CI 0.76-0.82); sensitivity 0.84; specificity 0.70</t>
  </si>
  <si>
    <t>LLM performance remained below physician; high false-positive rate for radiology requests.</t>
  </si>
  <si>
    <t>Real-world-distribution sample: antibiotic accuracy</t>
  </si>
  <si>
    <t>Accuracy 0.35-0.43 across prompts; best Prompt D 0.43 (95% CI 0.40-0.46); sensitivity 0.90-0.94; specificity 0.22-0.33</t>
  </si>
  <si>
    <t>Physician accuracy 0.78 (95% CI 0.76-0.81); sensitivity 0.56; specificity 0.83</t>
  </si>
  <si>
    <t>GPT-3.5 again showed over-recommendation/low specificity.</t>
  </si>
  <si>
    <t>GPT-4-turbo-128k-1106</t>
  </si>
  <si>
    <t>Accuracy 0.43-0.58 across prompts; best Prompt C 0.58 (95% CI 0.55-0.61); sensitivity 0.98-1.00; specificity 0.25-0.45</t>
  </si>
  <si>
    <t>GPT-4 improved over GPT-3.5 but remained much less accurate than physician for admission decisions.</t>
  </si>
  <si>
    <t>Accuracy 0.74 across all prompts (95% CI approx 0.71-0.77/0.72-0.77); sensitivity 0.76-0.89; specificity 0.49-0.70</t>
  </si>
  <si>
    <t>GPT-4 approached but remained below physician accuracy for radiology request recommendations.</t>
  </si>
  <si>
    <t>Accuracy 0.82-0.83 across prompts; best 0.83 (95% CI 0.81-0.86); specificity 0.86-0.91; sensitivity 0.48-0.62</t>
  </si>
  <si>
    <t>Only task where GPT-4 surpassed physician accuracy, but with lower sensitivity under several prompts.</t>
  </si>
  <si>
    <t>GPT-3.5/GPT-4</t>
  </si>
  <si>
    <t>Overall physician comparison</t>
  </si>
  <si>
    <t>Authors report GPT-4-turbo and GPT-3.5-turbo were on average 8% and 24% less accurate than physician across tasks on the unbalanced sample</t>
  </si>
  <si>
    <t>Physician overall accuracy higher across admission and radiology; GPT-4 higher for antibiotics only</t>
  </si>
  <si>
    <t>Main conclusion: LLM performance must improve before deployment for ED clinical recommendation decision support.</t>
  </si>
  <si>
    <t>Overall diagnostic accuracy score</t>
  </si>
  <si>
    <t>Mean score 1.76/2; correct diagnoses 79, partially correct 18, incorrect 3</t>
  </si>
  <si>
    <t>ED resident physicians; GPT-3.5</t>
  </si>
  <si>
    <t>ED physicians mean 1.59/2; GPT-3.5 mean 1.51/2</t>
  </si>
  <si>
    <t>GPT-4 outperformed ED physicians (P=.01) and GPT-3.5 (P&lt;.001) against final discharge diagnosis.</t>
  </si>
  <si>
    <t>GPT-3.5</t>
  </si>
  <si>
    <t>Mean score 1.51/2; correct diagnoses 61, partially correct 29, incorrect 10</t>
  </si>
  <si>
    <t>ED resident physicians; GPT-4</t>
  </si>
  <si>
    <t>ED physicians mean 1.59/2; GPT-4 mean 1.76/2</t>
  </si>
  <si>
    <t>GPT-3.5 was slightly below physicians but not significantly different (P=.36).</t>
  </si>
  <si>
    <t>Cardiovascular subgroup diagnostic accuracy</t>
  </si>
  <si>
    <t>Mean score 1.83/2</t>
  </si>
  <si>
    <t>ED physicians 1.60/2; GPT-3.5 1.65/2</t>
  </si>
  <si>
    <t>Only GPT-4 versus ED physicians reached statistical significance in cardiovascular subgroup (P=.03).</t>
  </si>
  <si>
    <t>Endocrine/gastrointestinal subgroup diagnostic accuracy</t>
  </si>
  <si>
    <t>Mean score 1.77/2</t>
  </si>
  <si>
    <t>GPT-3.5; ED resident physicians</t>
  </si>
  <si>
    <t>GPT-3.5 1.32/2; ED physicians 1.59/2</t>
  </si>
  <si>
    <t>GPT-4 significantly outperformed GPT-3.5 (P=.01); difference vs ED physicians not significant (P=.47).</t>
  </si>
  <si>
    <t>Infectious disease subgroup diagnostic accuracy</t>
  </si>
  <si>
    <t>GPT-3.5 1.52/2; ED physicians 1.65/2</t>
  </si>
  <si>
    <t>Differences did not reach statistical significance in this small subgroup.</t>
  </si>
  <si>
    <t>Other diseases subgroup diagnostic accuracy</t>
  </si>
  <si>
    <t>Mean score 1.56/2</t>
  </si>
  <si>
    <t>GPT-3.5 1.44/2; ED physicians 1.50/2</t>
  </si>
  <si>
    <t>Other diseases included kidney/rheumatic diseases and asthma/COPD; differences not statistically significant.</t>
  </si>
  <si>
    <t>Overall correct ESI triage</t>
  </si>
  <si>
    <t>70.60% (±3.74)</t>
  </si>
  <si>
    <t>Emergency medicine specialists; Gemini</t>
  </si>
  <si>
    <t>EM specialists 57.30% (±8.71); Gemini 59.70% (±2.49)</t>
  </si>
  <si>
    <t>GPT-4 significantly higher than both comparators; benchmark cases from ESI handbook.</t>
  </si>
  <si>
    <t>Gemini (exact version NR)</t>
  </si>
  <si>
    <t>59.70% (±2.49)</t>
  </si>
  <si>
    <t>Emergency medicine specialists; GPT-4</t>
  </si>
  <si>
    <t>EM specialists 57.30% (±8.71); GPT-4 70.60% (±3.74)</t>
  </si>
  <si>
    <t>Gemini similar to emergency medicine specialists overall; highest over-triage.</t>
  </si>
  <si>
    <t>Over-triage / under-triage</t>
  </si>
  <si>
    <t>20.30% (±4.92) / 9.10% (±2.92)</t>
  </si>
  <si>
    <t>Gemini; emergency medicine specialists</t>
  </si>
  <si>
    <t>Gemini 35.20% / 5.10%; EM 9.80% / 32.90%</t>
  </si>
  <si>
    <t>Safety-relevant error profile; GPT-4 intermediate for over-triage and under-triage.</t>
  </si>
  <si>
    <t>ESI 1-2 correct triage</t>
  </si>
  <si>
    <t>87.77%</t>
  </si>
  <si>
    <t>GPT-4; emergency medicine specialists</t>
  </si>
  <si>
    <t>GPT-4 85.11%; EM specialists 49.33%</t>
  </si>
  <si>
    <t>Critical/urgent group; no significant difference between Gemini and GPT-4 reported.</t>
  </si>
  <si>
    <t>ESI 3 and ESI 4-5 correct triage</t>
  </si>
  <si>
    <t>ESI 3: 62.22%; ESI 4-5: 55.35%</t>
  </si>
  <si>
    <t>Gemini 40.37% / 33.21%; EM 60.00% / 67.50%</t>
  </si>
  <si>
    <t>GPT-4 comparable to EM specialists in ESI 3; EM specialists better for ESI 4-5.</t>
  </si>
  <si>
    <t>Agreement with human physicians</t>
  </si>
  <si>
    <t>κ=0.473 vs Physician 1; κ=0.576 vs Physician 2</t>
  </si>
  <si>
    <t>Physician 1 vs Physician 2 κ=0.681</t>
  </si>
  <si>
    <t>GPT-4 showed moderate to substantial agreement with physicians across score severity categories; lower than physician-physician agreement.</t>
  </si>
  <si>
    <t>κ=0.289 vs Physician 1; κ=0.302 vs Physician 2</t>
  </si>
  <si>
    <t>GPT-3.5 had the lowest agreement with human scorers.</t>
  </si>
  <si>
    <t>GPT-4 vs GPT-3.5</t>
  </si>
  <si>
    <t>Agreement between AI models</t>
  </si>
  <si>
    <t>κ=0.390</t>
  </si>
  <si>
    <t>N/A</t>
  </si>
  <si>
    <t>Fair agreement between GPT-4 and GPT-3.5.</t>
  </si>
  <si>
    <t>AUC-ROC by score</t>
  </si>
  <si>
    <t>Alvarado 0.695; Canadian Head CT 0.942; Canadian Syncope 0.634; HEART 0.770; NIHSS 0.644</t>
  </si>
  <si>
    <t>Physician 1 / Physician 2</t>
  </si>
  <si>
    <t>Physician 1: 0.733, 0.923, 0.854, 0.902, 0.639; Physician 2: 0.781, 1.000, 0.810, 0.892, 0.654</t>
  </si>
  <si>
    <t>Human physicians achieved higher ROC-AUC on 3 of 5 scores; differences were not statistically significant.</t>
  </si>
  <si>
    <t>Alvarado 0.708; Canadian Head CT 0.827; Canadian Syncope 0.509; HEART 0.737; NIHSS 0.630</t>
  </si>
  <si>
    <t>Physician values as above</t>
  </si>
  <si>
    <t>GPT-3.5 generally below GPT-4 and physicians, especially for Canadian Syncope and HEART.</t>
  </si>
  <si>
    <t>ChatGPT GPT-4, 25 September version</t>
  </si>
  <si>
    <t>Agreement with gold-standard ED area assignment</t>
  </si>
  <si>
    <t>κ=0.899, p&lt;0.001</t>
  </si>
  <si>
    <t>Routine triage team</t>
  </si>
  <si>
    <t>κ=0.893, p&lt;0.001</t>
  </si>
  <si>
    <t>Almost perfect agreement for both GPT-4 and routine triage team versus blinded emergency medicine specialist gold standard.</t>
  </si>
  <si>
    <t>Green/yellow/red zone predictive performance</t>
  </si>
  <si>
    <t>Green sensitivity/specificity 94.78%/97.02%; yellow 77.77%/97.30%; red 92.42%/97.39%</t>
  </si>
  <si>
    <t>Green 98.34%/91.66%; yellow 74.4%/98.05%; red 74.24%/99.42%</t>
  </si>
  <si>
    <t>GPT-4 had higher red-zone sensitivity than triage team but slightly lower red-zone specificity.</t>
  </si>
  <si>
    <t>Trauma and other-area predictive performance</t>
  </si>
  <si>
    <t>Trauma sensitivity/specificity 98.61%/99.83%; other areas 100%/99.72%</t>
  </si>
  <si>
    <t>Trauma 99.30%/99.51%; other areas 94.44%/99.72%</t>
  </si>
  <si>
    <t>Other areas included resuscitation, ENT, ophthalmology, psychiatry, and obstetrics/gynaecology rooms.</t>
  </si>
  <si>
    <t>Patient distribution by assigned area</t>
  </si>
  <si>
    <t>Green 410; yellow 88; red 79; trauma 143; other areas 38</t>
  </si>
  <si>
    <t>Gold standard</t>
  </si>
  <si>
    <t>Green 422; yellow 90; red 66; trauma 144; other areas 36</t>
  </si>
  <si>
    <t>Real-patient prospective cohort, n=758; GPT-4 assignments compared with specialist gold standard.</t>
  </si>
  <si>
    <t>Overall physician evaluation (1-5 Likert)</t>
  </si>
  <si>
    <t>4.2 (SD 0.5)</t>
  </si>
  <si>
    <t>Five board-certified/board-eligible physicians</t>
  </si>
  <si>
    <t>Nine synthetic clinical scenarios; expert rating only, no outcome-based comparator.</t>
  </si>
  <si>
    <t>Urgency/triage ranking score</t>
  </si>
  <si>
    <t>4.2 (SD 0.7)</t>
  </si>
  <si>
    <t>Five physician raters</t>
  </si>
  <si>
    <t>Appropriateness of urgency ranking; highest variance among grading domains (0.49).</t>
  </si>
  <si>
    <t>Differential diagnosis accuracy and completeness</t>
  </si>
  <si>
    <t>Accuracy 4.4 (SD 0.5); completeness 4.1 (SD 0.5)</t>
  </si>
  <si>
    <t>Completeness was the lowest-scoring domain; accuracy had lowest variance among raters (0.24).</t>
  </si>
  <si>
    <t>Initial diagnostic plan / treatment plan / usefulness</t>
  </si>
  <si>
    <t>Diagnostic plan 4.2 (SD 0.6); treatment plan 4.4 (SD 0.6); usefulness 4.4 (SD 0.6)</t>
  </si>
  <si>
    <t>Response-quality evaluation rather than diagnostic accuracy against a gold standard.</t>
  </si>
  <si>
    <t>Brain CT referral justification agreement</t>
  </si>
  <si>
    <t>κ=0.330 vs human expert reference standard; 67/143 (46.9%) referrals incorrectly justified</t>
  </si>
  <si>
    <t>Human expert ESR iGuide audit; custom prediction model</t>
  </si>
  <si>
    <t>Human reference standard; prediction model κ=0.853</t>
  </si>
  <si>
    <t>Limited agreement; performance improved for complete referrals but was poor for ambiguous referrals.</t>
  </si>
  <si>
    <t>κ=0.353 vs human expert reference standard; 64/143 (44.8%) referrals incorrectly justified</t>
  </si>
  <si>
    <t>Gemini refused to analyse 2 referrals; agreement slightly higher than ChatGPT-4 but still limited.</t>
  </si>
  <si>
    <t>Custom prediction model</t>
  </si>
  <si>
    <t>Bag-of-words gradient-boosting classifier</t>
  </si>
  <si>
    <t>κ=0.853 vs human expert reference standard; 8 false predictions</t>
  </si>
  <si>
    <t>ChatGPT-4; Gemini</t>
  </si>
  <si>
    <t>ChatGPT-4 κ=0.330; Gemini κ=0.353</t>
  </si>
  <si>
    <t>Model trained on 571 referrals from previous study and outperformed both chatbots.</t>
  </si>
  <si>
    <t>ChatGPT/Gemini</t>
  </si>
  <si>
    <t>Effect of referral completeness on justification and interpretation</t>
  </si>
  <si>
    <t>Justification agreement with humans for complete referrals: ChatGPT-4 40/52 (76.7%), Gemini 39/52 (75.0%); ambiguous referrals: 36/91 (39.6%) and 40/91 (44.0%). Interpretation agreement for complete referrals was 49/52 (94.2%) for both LLMs.</t>
  </si>
  <si>
    <t>Human expert reference standard</t>
  </si>
  <si>
    <t>Completeness strongly influenced chatbot performance.</t>
  </si>
  <si>
    <t>Alternative imaging recommendation</t>
  </si>
  <si>
    <t>Correct imaging modality and anatomical region: ChatGPT-4 83/96 (86.5%); Gemini 81/96 (84.4%)</t>
  </si>
  <si>
    <t>Human expert alternative imaging assessment</t>
  </si>
  <si>
    <t>Alternative imaging suggestions were stronger than justification classification, but ambiguous unjustified referrals had lower agreement (75.6%).</t>
  </si>
  <si>
    <t>GPT-4o; Llama-3.1-70B/8B; Gemma-2-27B/9B-it; Phi-3.5-mini; Phi-3-medium; Qwen2-72B/7B</t>
  </si>
  <si>
    <t>Dataset / prompting scale</t>
  </si>
  <si>
    <t>1,000 ED cases; 32 versions per case; 9 models; 4 questions; &gt;1.7M prompted responses including repetitions</t>
  </si>
  <si>
    <t>Physician-derived baseline and model control cases</t>
  </si>
  <si>
    <t>Two board-certified physicians validated/answered cases</t>
  </si>
  <si>
    <t>500 real ED nurse triage-note cases + 500 synthetic ED vignettes; 31 sociodemographic variants plus control.</t>
  </si>
  <si>
    <t>All nine evaluated models</t>
  </si>
  <si>
    <t>Triage priority bias (Q1)</t>
  </si>
  <si>
    <t>Cases labeled Black/unhoused, Black transgender women, Black transgender men had higher urgency scores; adjusted P&lt;0.001</t>
  </si>
  <si>
    <t>Control case and physician-derived baseline</t>
  </si>
  <si>
    <t>Control without sociodemographic label</t>
  </si>
  <si>
    <t>Urgency increases ranged up to +23.9% across groups; Native American/Indigenous and transgender groups also elevated.</t>
  </si>
  <si>
    <t>Further testing bias (Q2)</t>
  </si>
  <si>
    <t>High-income-labeled cases had increased advanced-testing recommendations (OR 1.07, 95% CI 1.03-1.10; adjusted P&lt;0.001)</t>
  </si>
  <si>
    <t>Control case</t>
  </si>
  <si>
    <t>Low-income and low-income white groups had reduced advanced-testing recommendations</t>
  </si>
  <si>
    <t>Advanced testing included CT/MRI/ultrasound; clinically identical cases differed only by sociodemographic label.</t>
  </si>
  <si>
    <t>Treatment approach bias (Q3)</t>
  </si>
  <si>
    <t>Unhoused-labeled cases had increased inpatient recommendations (OR 1.19, 95% CI 1.15-1.23; adjusted P&lt;0.001); Black unhoused OR 1.14 (1.10-1.18)</t>
  </si>
  <si>
    <t>Middle-income cases had decreased inpatient recommendations (OR 0.94, 95% CI 0.90-0.97; adjusted P&lt;0.001)</t>
  </si>
  <si>
    <t>Treatment scale ranged outpatient/observation/ward admission/ICU.</t>
  </si>
  <si>
    <t>Mental health assessment bias (Q4)</t>
  </si>
  <si>
    <t>Black transgender women OR 1.54 (1.52-1.57), Black transgender men OR 1.48 (1.46-1.50), Black unhoused OR 1.47 (1.45-1.50); all adjusted P&lt;0.001</t>
  </si>
  <si>
    <t>Some LGBTQIA+ subgroup recommendations ~6-7× clinically indicated</t>
  </si>
  <si>
    <t>Mental health assessment showed the most substantial and frequent differences across groups.</t>
  </si>
  <si>
    <t>Invasiveness score</t>
  </si>
  <si>
    <t>Highest scores: unhoused 1.19 and Black unhoused 1.18, both P&lt;0.001; control mean 1.12</t>
  </si>
  <si>
    <t>Physician-derived responses</t>
  </si>
  <si>
    <t>LLM invasiveness for unhoused/Black-unhoused ~1.7× physician responses</t>
  </si>
  <si>
    <t>Invasiveness averaged Q1-Q3; middle-income and low-income white groups had the lowest scores (~1.09).</t>
  </si>
  <si>
    <t>Confrontation analysis</t>
  </si>
  <si>
    <t>66.7% of explicit-bias recommendations were revised after direct challenge; 40% of implicit-bias recommendations changed</t>
  </si>
  <si>
    <t>Original GPT-4o recommendation</t>
  </si>
  <si>
    <t>Qualitative follow-up performed on 40 cases where GPT-4o recommended mental-health assessment for sociodemographic variants but not controls.</t>
  </si>
  <si>
    <t>Claude 3.5 Sonnet (clinical user)</t>
  </si>
  <si>
    <t>Overall average across tasks</t>
  </si>
  <si>
    <t>77.76%</t>
  </si>
  <si>
    <t>RAG-assisted LLM clinical user</t>
  </si>
  <si>
    <t>76.35%</t>
  </si>
  <si>
    <t>Best overall average across triage, specialty, and diagnosis metrics in Table 1.</t>
  </si>
  <si>
    <t>Claude / RAG</t>
  </si>
  <si>
    <t>RAG-assisted Claude 3.5 Sonnet (clinical user)</t>
  </si>
  <si>
    <t>Triage exact-match accuracy</t>
  </si>
  <si>
    <t>65.75%</t>
  </si>
  <si>
    <t>Claude 3.5 Sonnet clinical user</t>
  </si>
  <si>
    <t>64.40%</t>
  </si>
  <si>
    <t>Best exact-match triage performance; range accuracy best for Claude 3.5 Sonnet.</t>
  </si>
  <si>
    <t>Triage range accuracy</t>
  </si>
  <si>
    <t>82.80% general user; 82.40% clinical user</t>
  </si>
  <si>
    <t>RAG-assisted LLM</t>
  </si>
  <si>
    <t>78.20% general user; 77.15% clinical user</t>
  </si>
  <si>
    <t>Range metric accepts exact or one level more severe except ESI 1 must be exact.</t>
  </si>
  <si>
    <t>Specialty prediction: at least one match</t>
  </si>
  <si>
    <t>88.55%</t>
  </si>
  <si>
    <t>86.45%</t>
  </si>
  <si>
    <t>Top-three specialty recommendations compared with LLM-generated/clinician-validated specialty ground truth.</t>
  </si>
  <si>
    <t>Diagnosis prediction: at least one match</t>
  </si>
  <si>
    <t>82.10%</t>
  </si>
  <si>
    <t>81.70%</t>
  </si>
  <si>
    <t>Diagnosis predictions compared with primary diagnoses using LLM judge and clinician validation subset.</t>
  </si>
  <si>
    <t>Claude 3.5 Sonnet-generated specialty ground truth</t>
  </si>
  <si>
    <t>Clinician validation of specialty labels</t>
  </si>
  <si>
    <t>81.5% accurate; 97.03% accurate/acceptable</t>
  </si>
  <si>
    <t>Clinician review</t>
  </si>
  <si>
    <t>2.63% error rate</t>
  </si>
  <si>
    <t>Four clinicians validated a subset; specialty ground truth was not purely human-derived.</t>
  </si>
  <si>
    <t>LLM-as-judge diagnosis evaluation</t>
  </si>
  <si>
    <t>Clinician validation: union / intersection accuracy</t>
  </si>
  <si>
    <t>Claude 3.5: 95.62% union, 70.74% intersection; RAG: 94.91% union, 69.86% intersection</t>
  </si>
  <si>
    <t>Clinician reviewers</t>
  </si>
  <si>
    <t>Inter-rater accuracy 83.18% and 82.38% average</t>
  </si>
  <si>
    <t>Union accepts agreement with at least one clinician; intersection requires both clinicians.</t>
  </si>
  <si>
    <t>SUM</t>
  </si>
  <si>
    <t>Task type</t>
  </si>
  <si>
    <t>Study design</t>
  </si>
  <si>
    <t>Eval. maturity</t>
  </si>
  <si>
    <t>Input authenticity</t>
  </si>
  <si>
    <t>Safety</t>
  </si>
  <si>
    <t>Equity</t>
  </si>
  <si>
    <t>Implementation</t>
  </si>
  <si>
    <t>Overall notes</t>
  </si>
  <si>
    <t>Real pediatric vascular-anomaly images; GPT 75% accuracy and AUC 0.80; comparable but not superior to pediatrician consensus. Image-only binary task; no workflow/deployment evidence.</t>
  </si>
  <si>
    <t>48 public synthetic clinical vignettes; frontier LLMs achieved top-3 diagnosis 98.6% and triage 92.4%, similar to published PCP comparator for triage. Strong capability signal but small, public, in-silico benchmark only.</t>
  </si>
  <si>
    <t>Include with caution: simulated patient/family-physician/junior-ophthalmologist rare-eye-disease benchmark using public EyeRounds cases. Stronger accuracy only when specialist-level exam information is provided; not readiness evidence.</t>
  </si>
  <si>
    <t>Include with caution: prospective real-patient ED burn assessment study. Supports narrow adjunct capability for TBSA estimation under standardized images, but depth classification systematically underestimates deeper burns and is not deployment/readiness evidence.</t>
  </si>
  <si>
    <t>Include with caution: retrospective specialist-centre LLM-powered chronic-dizziness classification study. Supports prototype diagnostic-classification capability from medical-history records, but not first-contact PHC workflow readiness; primary-care applicability and external validity remain untested.</t>
  </si>
  <si>
    <t>Include with caution: mobile otoscopic diagnostic support study with authentic clinical images and explicit CNN-LLM framework. Evidence is mainly CNN-driven retrospective image classification; LLM contributes contextual interpretation/advice and is not independently validated as the diagnostic classifier.</t>
  </si>
  <si>
    <t>Include: directly relevant GP antibiotic-prescribing benchmark across four countries. LLMs performed well for diagnosis and antibiotic yes/no decisions but were weaker for dose/duration and country-specific guideline referencing; data leakage was observed when personal information was included.</t>
  </si>
  <si>
    <t>48 concise synthetic vignettes; eight LLMs; structured prompting improved diagnostic and triage accuracy but increased over-triage. Direct first-contact relevance, but benchmark-only and not readiness evidence.</t>
  </si>
  <si>
    <t>Include with caution: open-source LLaMA-3.1-8B evaluated on 100 retrospective neuro-otology dizziness histories plus 40 synthetic PVD cases, with explicit primary-care/general ENT screening relevance. Supports history-based diagnostic capability, but not deployment readiness; central etiologies misclassified as peripheral are a key safety concern.</t>
  </si>
  <si>
    <t>Include with caution: real physician-to-physician eConsult cases and AI-drafted specialist replies provide workflow-adjacent referral/management evidence, but the main outcome is automated concordance evaluation rather than clinical effectiveness. Supports scalable evaluation capability, not deployment readiness.</t>
  </si>
  <si>
    <t>Include with caution: integrated LLM/VFM primary-eye-care diagnostic support model using fundus photographs. Stronger than simple vignette evidence because it uses large authentic image datasets, external testing and clinician benchmarking, but it remains retrospective image-based validation without live workflow, patient outcomes or implementation monitoring.</t>
  </si>
  <si>
    <t>Include with caution: strong prototype/reporting and explicit safety/alert-fatigue evaluation, but no live deployment or patient outcomes.</t>
  </si>
  <si>
    <t>Include: direct primary-care referral-triage relevance, but evidence is limited to 16 simulated ENT vignettes and rating-based outputs; structured inputs appear important for reliability.</t>
  </si>
  <si>
    <t>Include with caution: randomized human-user evidence that GPT-4 improved physician management-reasoning scores in simulated general medicine cases, but evidence remains adjacent to PHC and not a live clinical workflow or outcome study.</t>
  </si>
  <si>
    <t>Include: strong workflow/deployment evidence for low-stakes outpatient reception communication and nurse-supervised triage/primary-care concerns, but not evidence of autonomous LLM readiness for high-stakes first-contact diagnosis.</t>
  </si>
  <si>
    <t>Include with caution: simulated ED/urgent-care chest-pain risk-stratification benchmark with frontline triage relevance, showing aggregate correlation but clinically concerning inconsistency; not evidence of readiness for real-world PHC deployment.</t>
  </si>
  <si>
    <t>Formula-driven (pulls from sheets 1-3). Do not type into B-M; edit source sheets. "Overall notes" is free text.</t>
  </si>
  <si>
    <t>KEY</t>
  </si>
  <si>
    <t>QUADAS-2: Patient selection</t>
  </si>
  <si>
    <t>QUADAS-2: Index test</t>
  </si>
  <si>
    <t>QUADAS-2: Reference standard</t>
  </si>
  <si>
    <t>QUADAS-2: Flow and timing</t>
  </si>
  <si>
    <t>QUADAS-2: Overall</t>
  </si>
  <si>
    <t>PROBAST+AI: Participants and data sources</t>
  </si>
  <si>
    <t>PROBAST+AI: Predictors</t>
  </si>
  <si>
    <t>PROBAST+AI: Outcome</t>
  </si>
  <si>
    <t>PROBAST+AI: Analysis</t>
  </si>
  <si>
    <t>PROBAST+AI: Overall</t>
  </si>
  <si>
    <t>OVERALL (corroborative)</t>
  </si>
  <si>
    <t>Tool applied</t>
  </si>
  <si>
    <t>Tool assignment reason</t>
  </si>
  <si>
    <t>Design (ref)</t>
  </si>
  <si>
    <t>Reference standard (ref)</t>
  </si>
  <si>
    <t>Q_PS1</t>
  </si>
  <si>
    <t>Q_PS2</t>
  </si>
  <si>
    <t>Q_PS3</t>
  </si>
  <si>
    <t>Q_PS_RoB</t>
  </si>
  <si>
    <t>Q_PS_App</t>
  </si>
  <si>
    <t>Q_IT1</t>
  </si>
  <si>
    <t>Q_IT2</t>
  </si>
  <si>
    <t>Q_IT_RoB</t>
  </si>
  <si>
    <t>Q_IT_App</t>
  </si>
  <si>
    <t>Q_RS1</t>
  </si>
  <si>
    <t>Q_RS2</t>
  </si>
  <si>
    <t>Q_RS_RoB</t>
  </si>
  <si>
    <t>Q_RS_App</t>
  </si>
  <si>
    <t>Q_FT1</t>
  </si>
  <si>
    <t>Q_FT2</t>
  </si>
  <si>
    <t>Q_FT3</t>
  </si>
  <si>
    <t>Q_FT4</t>
  </si>
  <si>
    <t>Q_FT_RoB</t>
  </si>
  <si>
    <t>Q_Overall_RoB</t>
  </si>
  <si>
    <t>Q_Overall_App</t>
  </si>
  <si>
    <t>P_1_1</t>
  </si>
  <si>
    <t>P_1_2</t>
  </si>
  <si>
    <t>P_1_3</t>
  </si>
  <si>
    <t>P_D1_RoB</t>
  </si>
  <si>
    <t>P_D1_App</t>
  </si>
  <si>
    <t>P_2_1</t>
  </si>
  <si>
    <t>P_2_2</t>
  </si>
  <si>
    <t>P_2_3</t>
  </si>
  <si>
    <t>P_2_4</t>
  </si>
  <si>
    <t>P_D2_RoB</t>
  </si>
  <si>
    <t>P_D2_App</t>
  </si>
  <si>
    <t>P_3_1</t>
  </si>
  <si>
    <t>P_3_2</t>
  </si>
  <si>
    <t>P_3_3</t>
  </si>
  <si>
    <t>P_3_4</t>
  </si>
  <si>
    <t>P_D3_RoB</t>
  </si>
  <si>
    <t>P_D3_App</t>
  </si>
  <si>
    <t>P_4_1</t>
  </si>
  <si>
    <t>P_4_2</t>
  </si>
  <si>
    <t>P_4_3</t>
  </si>
  <si>
    <t>P_4_4</t>
  </si>
  <si>
    <t>P_4_5</t>
  </si>
  <si>
    <t>P_4_6</t>
  </si>
  <si>
    <t>P_4_7</t>
  </si>
  <si>
    <t>P_D4_RoB</t>
  </si>
  <si>
    <t>P_Overall_RoB</t>
  </si>
  <si>
    <t>P_Overall_App</t>
  </si>
  <si>
    <t>Overall_RoB_suggested</t>
  </si>
  <si>
    <t>Overall_RoB_FINAL</t>
  </si>
  <si>
    <t>Overall_App_suggested</t>
  </si>
  <si>
    <t>Overall_App_FINAL</t>
  </si>
  <si>
    <t>RoB justification (free text)</t>
  </si>
  <si>
    <t>Not applicable</t>
  </si>
  <si>
    <t>Advice-quality Likert rubric; no classificatory reference standard</t>
  </si>
  <si>
    <t>Expert clinician panel Likert ratings (11-item rubric, adapted Med-PaLM-2); 2 evaluators/item with disagreement resoluti</t>
  </si>
  <si>
    <t>QUADAS-2</t>
  </si>
  <si>
    <t>Diagnosis vs blinded dermatologist consensus, real images</t>
  </si>
  <si>
    <t>Blinded dermatologist consensus: 2 board-certified (&gt;5 yrs) independent + 3rd-expert adjudication; clinical/histopath di</t>
  </si>
  <si>
    <t>U</t>
  </si>
  <si>
    <t>Y</t>
  </si>
  <si>
    <t>Single-centre institutional photographs with unclear sampling raise patient-selection uncertainty; blinded dermatologist consensus with histopathology is a strong reference; real images keep contamination low but specialist setting limits first-contact applicability.</t>
  </si>
  <si>
    <t>Triage vs actual clinical disposition</t>
  </si>
  <si>
    <t xml:space="preserve">Actual clinical disposition (hospital admission records / pulmonologist judgment). Explicitly a real-world proxy, NOT a </t>
  </si>
  <si>
    <t>N</t>
  </si>
  <si>
    <t>Large exclusion (221 of 509 analysed) and a reference that is an explicit clinical-disposition proxy rather than a gold standard drive high patient-selection, reference and flow risk; specialist setting limits applicability.</t>
  </si>
  <si>
    <t>DDx accuracy vs ground-truth condition; simulated OSCE (high applicability concern)</t>
  </si>
  <si>
    <t>Per-scenario ground-truth condition (for top-k DDx accuracy) + blinded specialist consensus (18 specialists, 3 per consu</t>
  </si>
  <si>
    <t>Simulated OSCE scenarios with public-dataset image artifacts (no real-patient sample) drive high patient-selection risk; blinded 18-specialist consensus plus per-scenario ground truth is a strong reference; the simulated encounter and possible image exposure limit first-contact applicability.</t>
  </si>
  <si>
    <t>Deployment RCT; care-process endpoints, no diagnostic/triage reference standard</t>
  </si>
  <si>
    <t>No formal diagnostic/triage reference standard. RCT outcomes (consultation duration, care coordination, communication) a</t>
  </si>
  <si>
    <t>PROBAST+AI</t>
  </si>
  <si>
    <t>Developed and validated multi-agent diagnostic algorithm, train/val/test split</t>
  </si>
  <si>
    <t>Final diagnosis by two rheumatologists with &gt;10 yrs experience using outpatient follow-up + comprehensive clinical data;</t>
  </si>
  <si>
    <t>PY</t>
  </si>
  <si>
    <t>PN</t>
  </si>
  <si>
    <t>External validation and leakage control are strengths; the adjudicated reference diagnosis incorporated MRI and clinical inputs also used by the model (incorporation bias), and the hospital suspected-axSpA cohort with MRI dependence limits first-contact applicability.</t>
  </si>
  <si>
    <t>Stroke diagnosis/prediction tool, development and validation</t>
  </si>
  <si>
    <t>Discharge diagnosis (ICD-10) for stroke / nonstroke and ischaemic / haemorrhagic; LVO confirmed by CTA / MRA (objective)</t>
  </si>
  <si>
    <t>Strong development with prospective external validation; discharge diagnosis incorporated NCCT used as a model input (incorporation bias), and the imaging-dependent hospital stroke pathway limits first-contact applicability.</t>
  </si>
  <si>
    <t>Diagnosis vs scenario ground-truth; simulated OSCE (high applicability concern)</t>
  </si>
  <si>
    <t>Scenario-pack ground-truth diagnosis and accepted differential diagnoses; specialist physician ratings by three raters p</t>
  </si>
  <si>
    <t>Simulated OSCE scenario packs including publicly available UK sets (no real-patient sample) drive high patient-selection risk; scenario-pack ground-truth diagnosis with specialist ratings is adequate; the simulated interactive encounter limits first-contact applicability.</t>
  </si>
  <si>
    <t>Exam answers scored on marking guides; no patient-level diagnostic reference standard</t>
  </si>
  <si>
    <t>Criteria-based 0-10 scoring guides adapted from SFAM published evaluation guides; official Swedish medical guidelines co</t>
  </si>
  <si>
    <t>Diagnosis/triage vs neurosurgeon consensus; investigator vignettes</t>
  </si>
  <si>
    <t>Consensus answers from two spine fellowship-trained neurosurgical attending physicians; vignettes/questions excluded whe</t>
  </si>
  <si>
    <t>Investigator-created vignettes (no consecutive/random patient sample) and agreement-based exclusion of items raise patient-selection and flow risk; expert-consensus reference is adequate; low contamination but constructed cases limit first-contact applicability.</t>
  </si>
  <si>
    <t>RCT of physician reasoning quality (rubric), not index-test accuracy</t>
  </si>
  <si>
    <t>Blinded expert scoring using a validated structured-reflection rubric covering differential diagnosis accuracy, supporti</t>
  </si>
  <si>
    <t>Treatment concordance vs guidelines/norms; no diagnostic/triage reference</t>
  </si>
  <si>
    <t>Published PCP norms and authors' interpretation against accepted depression treatment guidelines; no independent blinded</t>
  </si>
  <si>
    <t>Urgency vs two-rater consensus; online queries (applicability concern)</t>
  </si>
  <si>
    <t>Urgency: consensus between two independent human raters (medical doctor and psychologist) using a 3-level scale. Disclai</t>
  </si>
  <si>
    <t>Authentic online patient queries sampled from a large real dataset give low patient-selection risk; two-rater urgency consensus is adequate; online-query modality and possible training-data exposure leave applicability and index-test conduct concerns.</t>
  </si>
  <si>
    <t>Treatment concordance vs drug reference; no diagnostic/triage reference</t>
  </si>
  <si>
    <t>Dynamed platform first-line therapy used as reference standard; two authors compared treatment choices, third adjudicato</t>
  </si>
  <si>
    <t>MRI referral-appropriateness vs radiologist consensus; synthetic referrals</t>
  </si>
  <si>
    <t>Consensus ground truth from board-certified musculoskeletal and neuroradiology radiologists, with third senior radiologi</t>
  </si>
  <si>
    <t>Synthetic GP referrals (no real-patient sample) drive high patient-selection risk; radiologist-consensus reference is adequate; low contamination, but constructed referrals limit applicability to real first-contact care.</t>
  </si>
  <si>
    <t>Diagnosis vs paediatric dermatologist, real photos</t>
  </si>
  <si>
    <t>Single-centre de-identified paediatric photographs with unclear consecutive sampling leave patient-selection uncertain; experienced-dermatologist diagnosis is adequate; specialist paediatric setting limits first-contact applicability.</t>
  </si>
  <si>
    <t>Diagnosis + urgent/non-urgent vs key; synthetic vignettes</t>
  </si>
  <si>
    <t>Published correct diagnosis and urgent/nonurgent triage classification from Levine et al.; physician benchmark used as c</t>
  </si>
  <si>
    <t>Publicly available synthetic vignettes (no real-patient sample, small n) raise patient-selection risk and possible training-data exposure; published Levine reference is adequate; applicability to first-contact care is limited.</t>
  </si>
  <si>
    <t>Diagnosis vs attending physician/quiz key; mixed cases</t>
  </si>
  <si>
    <t>For trivia: medical expert/guideline-backed quiz answer. For vignettes: actual attending physician/consulted expert advi</t>
  </si>
  <si>
    <t>Mixed public quiz items and selected primary-care vignettes with differing references give high patient-selection and flow risk and possible quiz contamination; applicability limited by the trivia component.</t>
  </si>
  <si>
    <t>Diagnosis/management/referral-urgency vs gold standard; synthetic vignettes</t>
  </si>
  <si>
    <t>Gold-standard answers for diagnosis, basic management and referral urgency independently generated by two board-certifie</t>
  </si>
  <si>
    <t>Expert-created synthetic ENT vignettes (no real-patient sample) drive patient-selection risk; blinded board-certified reference is adequate; low contamination; constructed cases limit first-contact applicability.</t>
  </si>
  <si>
    <t>Red-flag classification vs a priori criteria; fictional vignettes</t>
  </si>
  <si>
    <t>A priori red-flag/non-urgent classification using prespecified orthopedic safety criteria; two blinded orthopedic surgeo</t>
  </si>
  <si>
    <t>Fictional orthopaedic vignettes created before interrogation (no real-patient sample) raise patient-selection risk; a priori blinded red-flag criteria are an adequate reference; low contamination; constructed cases limit applicability.</t>
  </si>
  <si>
    <t>Progress-test MCQ performance vs answer key; not patient diagnostic accuracy</t>
  </si>
  <si>
    <t>Official Progress Test answer key / subject-matter-expert curated family medicine examination questions; resident aggreg</t>
  </si>
  <si>
    <t>MCQ/answer-key performance; no patient diagnostic reference</t>
  </si>
  <si>
    <t>Expert-developed MCQ answer keys with face/content review by additional physicians; crossover validation showed no signi</t>
  </si>
  <si>
    <t>ECG diagnosis vs two cardiologists, real tracings</t>
  </si>
  <si>
    <t>Two consultant cardiologists independently diagnosed each ECG blinded to original interpretations; disagreements adjudic</t>
  </si>
  <si>
    <t>Public web ECGs with quality-based exclusion of 13/33 (no consecutive/random sample) raise patient-selection and flow risk; blinded cardiologist reference is adequate; high contamination and curated images limit index-test validity and applicability.</t>
  </si>
  <si>
    <t>Fine-tuned model, development/validation</t>
  </si>
  <si>
    <t>UTI: board-certified physician diagnosis; clinical reasoning: MedQA answer key with physician grading; summarisation: GP</t>
  </si>
  <si>
    <t>NI</t>
  </si>
  <si>
    <t>Clean train/test separation, but development and evaluation rest on synthetic notes the authors acknowledge lack real-world diversity, raising data-source risk of bias and limiting applicability to real first-contact care.</t>
  </si>
  <si>
    <t>Diagnosis vs otolaryngologist, prospective real cases</t>
  </si>
  <si>
    <t>Board-certified otolaryngologist findings and management were used as the reference/comparator; no independent adjudicat</t>
  </si>
  <si>
    <t>Consecutive real outpatients in a rural frontline outreach clinic give low patient-selection risk and good first-contact applicability; board-certified otolaryngologist reference is adequate (single-reader, no adjudication a minor limitation); low contamination.</t>
  </si>
  <si>
    <t>Diagnosis vs confirmed case-report diagnosis; case-report database</t>
  </si>
  <si>
    <t>Curated public EyeRounds case reports (no real-patient sample) drive patient-selection risk; published case diagnosis is adequate; high contamination (public cases likely in training) undermines index-test validity and limits applicability.</t>
  </si>
  <si>
    <t>Exam-answer benchmark; no patient diagnostic reference</t>
  </si>
  <si>
    <t>Official answers for exam questions, reviewed by medical students and senior clinician; benchmark vignettes independentl</t>
  </si>
  <si>
    <t>Diagnosis vs confirmed case diagnosis; case reports</t>
  </si>
  <si>
    <t>Published confirmed EyeRounds diagnosis as ground truth; suitability graded by senior ophthalmologists (&gt;10 years' exper</t>
  </si>
  <si>
    <t>Ten curated rare EyeRounds cases (no real-patient sample) raise patient-selection risk; published confirmed diagnosis is adequate; high contamination and rare-case curation limit index-test validity and applicability.</t>
  </si>
  <si>
    <t>Burn diagnosis/triage vs expert panel, prospective real</t>
  </si>
  <si>
    <t>Three-member expert panel (one burn surgeon, two emergency physicians) independently assessed images/metadata and reache</t>
  </si>
  <si>
    <t>Consecutive burn presentations screened prospectively, but only a protocol-conformant subset (52 of 413 enrolled) was analysed, leaving representativeness unclear; blinded three-member expert panel is a strong reference; ED burn setting limits first-contact applicability.</t>
  </si>
  <si>
    <t>Diagnosis/triage vs clinician diagnosis, real records</t>
  </si>
  <si>
    <t xml:space="preserve">Clinical diagnosis made by multiple experienced clinicians according to current/international guidelines; used as study </t>
  </si>
  <si>
    <t>Single-centre specialist records with unclear consecutive sampling leave patient-selection uncertain; multi-clinician guideline-based diagnosis is adequate; specialist setting limits first-contact applicability.</t>
  </si>
  <si>
    <t>Diagnosis vs adjudicated final diagnosis, real referral letters</t>
  </si>
  <si>
    <t>Final diagnosis adjudicated by an independent expert committee after 18 months' follow-up using recurrence, additional t</t>
  </si>
  <si>
    <t>Small set of authentic GP referral letters with unclear consecutive sampling leaves patient-selection uncertain; expert-committee final diagnosis with 18-month follow-up is a strong reference; secondary syncope-unit setting limits applicability.</t>
  </si>
  <si>
    <t>Integrated deep-learning + LLM diabetes system</t>
  </si>
  <si>
    <t>Expert model answers from international endocrinology/ophthalmology panel for LLM recommendation evaluation; DR/DME grad</t>
  </si>
  <si>
    <t>Multinational development with extensive external validation and a prospective primary-care deployment; standardised reference grading and large samples support low risk of bias and good applicability; formal calibration not reported.</t>
  </si>
  <si>
    <t>Specialist preference ranking of RAG chatbot answers; no classificatory reference</t>
  </si>
  <si>
    <t>Unblinded ranking by three thyroid specialists (two endocrine surgeons and one endocrinologist; 4, 7 and 9 years subspec</t>
  </si>
  <si>
    <t>Glaucoma diagnosis vs case-report diagnosis; case reports</t>
  </si>
  <si>
    <t>Correct diagnosis/actual case diagnosis from the published case report; comparison with senior ophthalmology resident di</t>
  </si>
  <si>
    <t>Eleven curated public glaucoma case reports (no real-patient sample) raise patient-selection risk; published case diagnosis is adequate; high contamination and specialist curation limit index-test validity and applicability.</t>
  </si>
  <si>
    <t>CNN-LLM hybrid otoscopic diagnosis</t>
  </si>
  <si>
    <t>Clinical confirmation and multistep annotation process: initial research staff review, independent verification by two o</t>
  </si>
  <si>
    <t>Hybrid CNN-LLM with an external test, but augmentation appears applied before splitting (data-leakage risk) and the reference is expert image annotation rather than independent confirmation; otoendoscopic capture limits first-contact applicability.</t>
  </si>
  <si>
    <t>Antibiotic prescribing concordance vs guidelines; no diagnostic/triage reference</t>
  </si>
  <si>
    <t>Country-specific national antibiotic prescribing guidelines; GP responses also compared with their own country guideline</t>
  </si>
  <si>
    <t>Diagnosis + 4-level triage vs key; synthetic vignettes</t>
  </si>
  <si>
    <t>Previously published synthetic Levine vignettes (no real-patient sample, n=48) raise patient-selection risk and likely training-data exposure; published gold-standard labels are adequate; applicability to first-contact care is limited.</t>
  </si>
  <si>
    <t>Diagnosis/triage vs neuro-otologist + criteria; mixed cases</t>
  </si>
  <si>
    <t xml:space="preserve">Neuro-otologist diagnosis for clinical cases; Bárány Society criteria and two otolaryngologist validation for synthetic </t>
  </si>
  <si>
    <t>Differential verification (neuro-otologist diagnosis for real cases, Barany-criteria validation for synthetic cases) drives high flow risk; consecutive eligible real cases give low selection risk; specialist setting and synthetic-case exposure limit applicability.</t>
  </si>
  <si>
    <t>eConsult response concordance vs specialist silver standard; no diagnostic/triage classification</t>
  </si>
  <si>
    <t>Human specialist eConsult answer used as a silver-label answer; physician majority vote from three blinded attending int</t>
  </si>
  <si>
    <t>Language-vision foundation model, development/validation</t>
  </si>
  <si>
    <t>SEED labels based on standardized comprehensive eye examination, sub-specialty fellow confirmation and senior specialist</t>
  </si>
  <si>
    <t>Population-based development with external validation, standardised comprehensive-exam reference and strong discrimination support low risk of bias and good applicability to primary eye-care screening; calibration not reported.</t>
  </si>
  <si>
    <t>Paediatric infection management quality ratings; no diagnostic/triage reference</t>
  </si>
  <si>
    <t>Expert panel ratings by the Council of the Italian Society of Pediatric Infectious Diseases (9 experts) on accuracy, com</t>
  </si>
  <si>
    <t>Thyroid-test interpretation vs biochemist consensus; synthetic cases (applicability)</t>
  </si>
  <si>
    <t>Consensus interpretation by practising clinical biochemists/chemical pathologists; AI outputs classified as correct, par</t>
  </si>
  <si>
    <t>Author-generated fictional thyroid cases (no real-patient sample) drive patient-selection risk; biochemist-consensus reference is adequate; low contamination; constructed cases limit applicability.</t>
  </si>
  <si>
    <t>Triage consistency vs doctors/DRP tool; no established reference standard</t>
  </si>
  <si>
    <t>Comparative consistency against doctor-led triage and the DRP tool; no established gold standard for rehabilitation tria</t>
  </si>
  <si>
    <t>Anxiety recognition vs designed-condition vignettes; synthetic (applicability)</t>
  </si>
  <si>
    <t>Recognition of anxiety in vignettes and comparison with previously reported MHP/GP responses; no independent clinical di</t>
  </si>
  <si>
    <t>Five published vignettes (no real-patient sample) and a reference based on prior clinician responses rather than independent confirmation raise patient-selection and reference-standard risk; applicability to first-contact care is limited.</t>
  </si>
  <si>
    <t>Diagnosis vs single correct diagnosis + DDx; physician vignettes</t>
  </si>
  <si>
    <t>Single correct diagnosis for each vignette and physician differential diagnoses; outcome assessment by another GIM physi</t>
  </si>
  <si>
    <t>Physician-created vignettes (no real-patient sample) drive patient-selection risk; single correct diagnosis per vignette is an adequate reference; low contamination; constructed cases limit applicability.</t>
  </si>
  <si>
    <t>Emergency-detection classifier, development/validation</t>
  </si>
  <si>
    <t>Emergency/non-emergency labels based on provider response patterns/EHR notes and internal medicine physician review. Cle</t>
  </si>
  <si>
    <t>Real portal-message evaluation with physician-verified labels and strong rare-event detection; risk of bias unclear because separation between the retrieval knowledge base and the test set and the small number of true emergencies are not fully reported.</t>
  </si>
  <si>
    <t>Orofacial-pain diagnosis vs treating-clinician gold standard, real records</t>
  </si>
  <si>
    <t>Gold-standard diagnoses established by treating clinicians from medical records. Clear but imperfect because clinician d</t>
  </si>
  <si>
    <t>Single specialist-clinic records with unclear consecutive sampling leave patient-selection uncertain; treating-clinician record diagnosis is adequate though imperfect; specialist orofacial-pain setting limits first-contact applicability.</t>
  </si>
  <si>
    <t>ADR-management appropriateness; no diagnostic/triage reference</t>
  </si>
  <si>
    <t>Synthetic ground truth from healthcare professional validation; real-world administered prescriptions treated as safe/no</t>
  </si>
  <si>
    <t>Rubric-quality Likert ratings of referral-triage output (mean scores, SD, ICC); no reported accuracy against a classificatory reference standard, so does not function as a diagnostic/triage accuracy evaluation. Consistent with near-twin S068. [audit 1 Jul 2026]</t>
  </si>
  <si>
    <t>Structured reviewer rubric with 5 otolaryngologists; lay review for patient outputs; predefined subspecialty and urgency</t>
  </si>
  <si>
    <t>RCT of physician task performance (rubric), not index-test accuracy</t>
  </si>
  <si>
    <t>Expert-developed scoring rubrics created through modified Delphi process; blinded grading by three graders; consensus if</t>
  </si>
  <si>
    <t>Fine-tuned reception/triage model, RCT-deployed</t>
  </si>
  <si>
    <t xml:space="preserve">Internal validation: blinded evaluation panel of three experienced receptionist nurses and three laypeople rating SSPEC </t>
  </si>
  <si>
    <t>Fine-tuned reception model with internal validation and a prospective single-blinded RCT across two centres; blinded reference panel and large samples support low risk of bias and good applicability, with the receptionist-nurse reference a minor limitation.</t>
  </si>
  <si>
    <t>Risk-score reproducibility; no external diagnostic/triage reference</t>
  </si>
  <si>
    <t>Calculated TIMI and HEART scores for first two datasets. No external clinical gold standard for 44-variable dataset; ave</t>
  </si>
  <si>
    <t>Diagnosis + triage vs final ED diagnosis/triage, real self-report</t>
  </si>
  <si>
    <t xml:space="preserve">Diagnosis: final ED diagnoses recorded by treating ED physician/EHR. Triage: agreement with at least 2 of 3 independent </t>
  </si>
  <si>
    <t>Small real patient self-report set with unclear sampling leaves patient-selection uncertain; final ED diagnosis and multi-rater triage agreement are adequate references; ED setting limits first-contact applicability.</t>
  </si>
  <si>
    <t>ESI vs expert-committee median, real ED</t>
  </si>
  <si>
    <t>Consecutive 24-hour ED presentations give low patient-selection risk, but the expert-committee ESI reference had only moderate internal agreement (Fleiss kappa 0.37), leaving reference-standard reliability unclear; ED setting limits first-contact applicability.</t>
  </si>
  <si>
    <t>MTS vs instructor consensus; real cases anonymised</t>
  </si>
  <si>
    <t>Consensus triage set created by two experienced MTS-instructing staff members with a third equally qualified MTS-trained</t>
  </si>
  <si>
    <t>Real ED cases from a randomly selected day give low patient-selection risk; MTS-instructor consensus reference is adequate; vignette reconstruction and ED (not first-contact) setting drive high applicability concern.</t>
  </si>
  <si>
    <t>ESI vs expert consensus; handbook-derived scenarios</t>
  </si>
  <si>
    <t>Expert consensus ESI category from independent emergency medicine specialists; majority/arbiter process for disagreement</t>
  </si>
  <si>
    <t>Researcher-generated ESI-handbook scenarios (no real-patient sample) drive patient-selection risk; EM-specialist consensus reference is adequate; constructed handbook cases limit applicability to real first-contact triage.</t>
  </si>
  <si>
    <t>Diagnosis + triage vs internist ground truth; synthetic vignettes</t>
  </si>
  <si>
    <t xml:space="preserve">Ground-truth diagnosis and triage category determined by two Harvard general internists through adjudication; physician </t>
  </si>
  <si>
    <t>Validated synthetic vignettes (no real-patient sample, n=48) raise patient-selection risk; adjudicated internist reference is adequate; low reported contamination; constructed cases limit first-contact applicability.</t>
  </si>
  <si>
    <t>Diagnosis + triage vs published key; public vignettes</t>
  </si>
  <si>
    <t>Correct diagnosis and triage level from previous publication; diagnoses/reasoning independently reviewed by board-certif</t>
  </si>
  <si>
    <t>Publicly available typical vignettes (no real-patient sample) raise patient-selection risk and high training-data exposure; published reference is adequate; contamination and constructed cases limit index-test validity and applicability.</t>
  </si>
  <si>
    <t>START triage vs disaster-specialist reference; simulated vignettes</t>
  </si>
  <si>
    <t>START reference standard assigned independently by two disaster medicine specialists, with a third specialist as tiebrea</t>
  </si>
  <si>
    <t>Simulated disaster-triage vignettes from a training database (no real-patient sample) drive patient-selection risk; dual-specialist START reference is adequate; disaster setting and constructed cases limit applicability to first-contact care.</t>
  </si>
  <si>
    <t>Triage vs senior ED physician/protocol, real ED</t>
  </si>
  <si>
    <t>Senior ED physician/protocol assignment used for agreement analyses; original triage and senior-nurse assignments also c</t>
  </si>
  <si>
    <t>Consecutive ED patients give low selection risk, but the reference is senior-physician triage agreement with no clinical gold standard, raising reference-standard risk; ED setting limits first-contact applicability.</t>
  </si>
  <si>
    <t>MTS vs expert-nurse code; reconstructed real cases</t>
  </si>
  <si>
    <t>Primary comparator/reference for code concordance: MTS code assigned by two expert triage nurses using MTS textbook, wit</t>
  </si>
  <si>
    <t>Randomly selected real ED cases give low patient-selection risk; expert-nurse MTS reference is adequate; vignette reconstruction and ED (not first-contact) setting drive high applicability concern.</t>
  </si>
  <si>
    <t>Diagnosis/triage vs foot-ankle surgeons; synthetic prompts</t>
  </si>
  <si>
    <t>Expert comparator/reference from two fellowship-trained foot and ankle surgeons who were not involved in creating the pr</t>
  </si>
  <si>
    <t>Expert-developed synthetic foot/ankle vignettes (no real-patient sample, n=24) drive patient-selection risk; fellowship-surgeon reference is adequate; constructed specialist cases limit applicability to first-contact care.</t>
  </si>
  <si>
    <t>Admission/imaging/prescribing prediction vs EHR; resource-use, not triage-acuity</t>
  </si>
  <si>
    <t>EHR-derived actual outcomes for admission, radiology request and antibiotic prescription were used as ground truth. Phys</t>
  </si>
  <si>
    <t>Diagnosis vs discharge diagnosis, real ED admissions</t>
  </si>
  <si>
    <t>Final hospital discharge diagnosis after inpatient stay, established by senior physicians specialised in relevant medica</t>
  </si>
  <si>
    <t>Randomly selected real admissions with discharge-diagnosis reference and full inclusion give low risk of bias across domains; ED inpatient setting limits applicability to first-contact care.</t>
  </si>
  <si>
    <t>ESI vs handbook key; handbook cases</t>
  </si>
  <si>
    <t>Correct reference answers from the ESI Implementation Handbook. Responses were classified as correct, over-triage, or un</t>
  </si>
  <si>
    <t>ESI-handbook sample cases (no real-patient sample) raise patient-selection risk; handbook correct answers are an adequate reference; high contamination (handbook cases likely in training) undermines index-test validity and applicability.</t>
  </si>
  <si>
    <t>Triage vs senior physician + outcome, real ED records</t>
  </si>
  <si>
    <t>Agreement between scorers using score severity categories; outcome prediction compared with binary clinical outcomes def</t>
  </si>
  <si>
    <t>Consecutive ED records give low selection risk, but a mixed score-agreement and outcome reference leaves reference-standard quality unclear; ED setting limits first-contact applicability.</t>
  </si>
  <si>
    <t>Triage vs blinded EM-specialist decision, prospective real</t>
  </si>
  <si>
    <t>Blinded emergency medicine specialist decision based on the same collected triage data, treated as gold standard; routin</t>
  </si>
  <si>
    <t>Prospective real ED patients with a blinded emergency-specialist gold standard and full inclusion give low risk of bias across domains; ED triage setting limits applicability to first-contact primary care.</t>
  </si>
  <si>
    <t>Physician Likert quality ratings; no classificatory reference</t>
  </si>
  <si>
    <t>Independent physician Likert ratings on six domains using a 1-5 scale; no external gold-standard diagnosis, guideline co</t>
  </si>
  <si>
    <t>Brain-CT referral-appropriateness vs radiologist reference, real referrals</t>
  </si>
  <si>
    <t>Reference standard established by two radiographers, with disagreement reviewed by two radiologists; final justification</t>
  </si>
  <si>
    <t>A deliberately balanced test set departs from real prevalence (high patient-selection risk); two-radiographer reference with radiologist adjudication is adequate; referral-vetting context limits first-contact applicability.</t>
  </si>
  <si>
    <t>Sociodemographic-bias evaluation (within-model variation); no diagnostic/triage reference</t>
  </si>
  <si>
    <t>Physician-derived baseline for clinical recommendations and each model's own control case; two board-certified physician</t>
  </si>
  <si>
    <t>Diagnosis + ESI vs MIMIC-IV labels, real EHR</t>
  </si>
  <si>
    <t>For triage: MIMIC-IV ED ESI acuity. For diagnosis: primary diagnoses extracted from discharge notes and judged semantica</t>
  </si>
  <si>
    <t>Large MIMIC-IV sample with unclear consecutive sampling leaves patient-selection uncertain; ESI acuity and discharge-diagnosis references are adequate; ED setting and MIMIC accessibility limit applicability and leave mild contamination concern.</t>
  </si>
  <si>
    <t>SHEET 6 KEY AND METHODS DOCUMENTATION</t>
  </si>
  <si>
    <t>Companion to tab "6. RoB (QUADAS-2, PROBAST+AI)". This is a third, distinct appraisal layer: a validated, corroborative risk-of-bias assessment applied subset-specifically (QUADAS-2 / PROBAST+AI). It corroborates, and does not replace, the bespoke five domains (primary) or the reporting crosswalk (transparency). No double-counting across layers. No single numeric quality score is produced.</t>
  </si>
  <si>
    <t>Tool assignment (A8-resolved). QUADAS-2 = study functions as a diagnostic or triage accuracy evaluation against a reference standard (n=43). PROBAST+AI = study genuinely develops and/or validates a prediction model with fitted parameters (n=8). Not applicable = study fits neither remit; the denominator is stated explicitly on the face of the sheet (n=20).</t>
  </si>
  <si>
    <t>PROBAST+AI part used. The model-evaluation component (18 signalling questions, risk of bias), applied to all eight prediction-model studies, because the review appraises whether reported predictive/classification performance is trustworthy as evidence. The model-development (quality) component appraises manufacturing quality and is not the review question.</t>
  </si>
  <si>
    <t>Answer vocabulary. QUADAS-2 signalling questions: Y / N / U. PROBAST+AI signalling questions: Y / PY (probably yes) / PN (probably no) / N / NI (no information) / NA (not applicable). Domain and overall ratings: Low / High / Unclear.</t>
  </si>
  <si>
    <t>Aggregation algorithm (SUGGESTED rating only; reviewer confirms FINAL, mirroring the suggested-versus-final band pattern). Domain: High if any signalling answer is N (QUADAS-2) or N/PN (PROBAST+AI); Low only if all answers support low risk (Y for QUADAS-2; Y/PY/NA for PROBAST+AI); otherwise Unclear (covers unanswered or U/NI items). Overall: High if any domain High; Low only if all domains Low; otherwise Unclear. Per tool guidance a single No does not mechanically force High; the green SUGGESTED cells are proposals and the reviewer records the confirmed FINAL in the grey columns.</t>
  </si>
  <si>
    <t>Applicability (yellow columns) is a direct reviewer judgement (Low/High/Unclear) for the first three domains of each tool; it is not aggregated from signalling questions. Overall applicability is aggregated from those domain judgements.</t>
  </si>
  <si>
    <t>Extraction-to-signalling PRE-POPULATION mapping (seeded ONLY where extraction unambiguously settles a question; all genuine judgement calls left blank for the reviewer):</t>
  </si>
  <si>
    <t xml:space="preserve">   - QUADAS-2 Q_PS2 (case-control avoided) = Y for all: Sheet 1 col 8 (study design) shows no case-control design.</t>
  </si>
  <si>
    <t xml:space="preserve">   - QUADAS-2 Q_FT2 (all patients received a reference standard) = Y for all: by design every appraised case is scored against the reference.</t>
  </si>
  <si>
    <t xml:space="preserve">   - QUADAS-2 Q_PS1 (consecutive/random sample) = Y only where col 40/col 19 explicitly states consecutive or random enrolment.</t>
  </si>
  <si>
    <t xml:space="preserve">   - QUADAS-2 Q_RS1 (reference likely correct) = Y only where col 29 is a clearly adequate reference (expert consensus, adjudicated, final/discharge diagnosis, board-certified, gold standard, validated key/handbook); weak references left blank for reviewer judgement.</t>
  </si>
  <si>
    <t xml:space="preserve">   - QUADAS-2 Q_RS2 (reference blind to index) = Y only where col 29 states blinded or independent reference interpretation.</t>
  </si>
  <si>
    <t xml:space="preserve">   - QUADAS-2 Q_PS_App from col 43 (applicability concern): Low -&gt; Low, High -&gt; High.</t>
  </si>
  <si>
    <t xml:space="preserve">   - PROBAST+AI P_1_1 (appropriate data sources) = Y for all eight: real clinical data sources (cols 28/40).</t>
  </si>
  <si>
    <t xml:space="preserve">   - PROBAST+AI P_D1_App from col 43 (applicability concern): Low -&gt; Low, High -&gt; High.</t>
  </si>
  <si>
    <t xml:space="preserve">   - PROBAST+AI P_3_1 (outcomes appropriate) = Y where col 29 is a clearly adequate reference standard.</t>
  </si>
  <si>
    <t>Citations. QUADAS-2: Whiting PF, et al. Ann Intern Med 2011;155:529-536. PROBAST+AI: Moons KGM, et al. BMJ 2025;388:e082505.</t>
  </si>
  <si>
    <t>Full signalling-question wording</t>
  </si>
  <si>
    <t>QUADAS-2:</t>
  </si>
  <si>
    <t xml:space="preserve">   - Q_PS1 Was a consecutive or random sample of patients enrolled?</t>
  </si>
  <si>
    <t xml:space="preserve">   - Q_PS2 Was a case-control design avoided?</t>
  </si>
  <si>
    <t xml:space="preserve">   - Q_PS3 Did the study avoid inappropriate exclusions?</t>
  </si>
  <si>
    <t xml:space="preserve">   - Q_IT1 Were the index test results interpreted without knowledge of the reference standard?</t>
  </si>
  <si>
    <t xml:space="preserve">   - Q_IT2 If a threshold was used, was it pre-specified?</t>
  </si>
  <si>
    <t xml:space="preserve">   - Q_RS1 Is the reference standard likely to correctly classify the target condition?</t>
  </si>
  <si>
    <t xml:space="preserve">   - Q_RS2 Were the reference standard results interpreted without knowledge of the index test?</t>
  </si>
  <si>
    <t xml:space="preserve">   - Q_FT1 Was there an appropriate interval between index test and reference standard?</t>
  </si>
  <si>
    <t xml:space="preserve">   - Q_FT2 Did all patients receive a reference standard?</t>
  </si>
  <si>
    <t xml:space="preserve">   - Q_FT3 Did all patients receive the same reference standard?</t>
  </si>
  <si>
    <t xml:space="preserve">   - Q_FT4 Were all patients included in the analysis?</t>
  </si>
  <si>
    <t>PROBAST+AI (model evaluation):</t>
  </si>
  <si>
    <t xml:space="preserve">   - P_1_1 Were appropriate data sources used?</t>
  </si>
  <si>
    <t xml:space="preserve">   - P_1_2 Was an appropriate study design used?</t>
  </si>
  <si>
    <t xml:space="preserve">   - P_1_3 Did the inclusions and exclusions of study participants result in a representative dataset?</t>
  </si>
  <si>
    <t xml:space="preserve">   - P_2_1 Were predictors defined and assessed in a similar way for all participants?</t>
  </si>
  <si>
    <t xml:space="preserve">   - P_2_2 Was any preprocessing of predictors similar for all participants?</t>
  </si>
  <si>
    <t xml:space="preserve">   - P_2_3 Were predictor assessments made without knowledge of outcome data?</t>
  </si>
  <si>
    <t xml:space="preserve">   - P_2_4 Were the predictors included in the model available at the time the model was intended to be used?</t>
  </si>
  <si>
    <t xml:space="preserve">   - P_3_1 Were outcomes defined and assessed appropriately?</t>
  </si>
  <si>
    <t xml:space="preserve">   - P_3_2 Were outcomes defined and assessed in a similar way for all participants?</t>
  </si>
  <si>
    <t xml:space="preserve">   - P_3_3 Were outcome assessments made without use or knowledge of predictor data?</t>
  </si>
  <si>
    <t xml:space="preserve">   - P_3_4 Was the time interval between predictor assessment and outcome assessment appropriate?</t>
  </si>
  <si>
    <t xml:space="preserve">   - P_4_1 Was model evaluation based on only apparent performance avoided?</t>
  </si>
  <si>
    <t xml:space="preserve">   - P_4_2 Was there evidence that the sample size was reasonable?</t>
  </si>
  <si>
    <t xml:space="preserve">   - P_4_3 Were participants with missing or censored data handled appropriately in the analysis?</t>
  </si>
  <si>
    <t xml:space="preserve">   - P_4_4 If methods to address class imbalance were used, was the evaluation done in a dataset without correction for imbalance?</t>
  </si>
  <si>
    <t xml:space="preserve">   - P_4_5 If data splitting was done to create training and test datasets, was there evidence that data leakage was avoided?</t>
  </si>
  <si>
    <t xml:space="preserve">   - P_4_6 If resampling methods were used to evaluate model performance, were all model development steps replicated in the resampling process?</t>
  </si>
  <si>
    <t xml:space="preserve">   - P_4_7 Was the predictive performance of the model evaluated appropriately (eg calibration, discrimination, net benefit)?</t>
  </si>
  <si>
    <t>Creative Commons Attribution 4.0. Reuse is permitted, including adaptation and commercial use, provided the dataset is cited.</t>
  </si>
  <si>
    <t>Deposited to LSHTM Data Compass, September 2026.</t>
  </si>
  <si>
    <t>10.17037/DATA.00005394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</si>
</sst>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charset val="1"/>
    </font>
    <font>
      <sz val="11"/>
      <color theme="1"/>
      <name val="Calibri"/>
      <family val="2"/>
      <charset val="1"/>
    </font>
    <font>
      <b/>
      <sz val="13"/>
      <color rgb="FF1F3864"/>
      <name val="Arial"/>
      <family val="2"/>
      <charset val="1"/>
    </font>
    <font>
      <b/>
      <sz val="11"/>
      <color rgb="FFFFFFFF"/>
      <name val="Calibri"/>
      <family val="2"/>
      <charset val="1"/>
    </font>
    <font>
      <sz val="11"/>
      <name val="Calibri"/>
      <family val="2"/>
      <charset val="1"/>
    </font>
    <font>
      <b/>
      <sz val="11"/>
      <name val="Calibri"/>
      <family val="2"/>
      <charset val="1"/>
    </font>
    <font>
      <sz val="10"/>
      <name val="Calibri"/>
      <family val="2"/>
      <charset val="1"/>
    </font>
    <font>
      <i/>
      <sz val="11"/>
      <name val="Calibri"/>
      <family val="2"/>
      <charset val="1"/>
    </font>
    <font>
      <i/>
      <sz val="9"/>
      <name val="Calibri"/>
      <family val="2"/>
      <charset val="1"/>
    </font>
    <font>
      <b/>
      <sz val="10"/>
      <color rgb="FFFFFFFF"/>
      <name val="Arial"/>
      <family val="2"/>
      <charset val="1"/>
    </font>
    <font>
      <b/>
      <sz val="9"/>
      <color rgb="FFFFFFFF"/>
      <name val="Arial"/>
      <family val="2"/>
      <charset val="1"/>
    </font>
    <font>
      <b/>
      <sz val="9"/>
      <color rgb="FF7030A0"/>
      <name val="Arial"/>
      <family val="2"/>
      <charset val="1"/>
    </font>
    <font>
      <b/>
      <sz val="11"/>
      <name val="Cambria"/>
      <family val="1"/>
      <charset val="1"/>
    </font>
    <font>
      <sz val="9"/>
      <name val="Arial"/>
      <family val="2"/>
      <charset val="1"/>
    </font>
    <font>
      <i/>
      <sz val="9"/>
      <color rgb="FF808080"/>
      <name val="Arial"/>
      <family val="2"/>
      <charset val="1"/>
    </font>
    <font>
      <b/>
      <sz val="14"/>
      <name val="Calibri"/>
      <family val="2"/>
      <scheme val="major"/>
    </font>
    <font>
      <sz val="10"/>
      <name val="Calibri"/>
      <family val="2"/>
      <scheme val="major"/>
    </font>
    <font>
      <i/>
      <sz val="11"/>
      <color rgb="FF404040"/>
      <name val="Calibri"/>
      <family val="2"/>
      <scheme val="major"/>
    </font>
    <font>
      <b/>
      <sz val="11"/>
      <color rgb="FFFFFFFF"/>
      <name val="Calibri"/>
      <family val="2"/>
      <scheme val="major"/>
    </font>
    <font>
      <b/>
      <sz val="10"/>
      <name val="Calibri"/>
      <family val="2"/>
      <scheme val="major"/>
    </font>
    <font>
      <b/>
      <sz val="10"/>
      <color rgb="FFFFFFFF"/>
      <name val="Arial"/>
      <family val="2"/>
    </font>
    <font>
      <b/>
      <sz val="9"/>
      <color rgb="FFFFFFFF"/>
      <name val="Arial"/>
      <family val="2"/>
    </font>
    <font>
      <sz val="9"/>
      <name val="Arial"/>
      <family val="2"/>
    </font>
    <font>
      <b/>
      <sz val="12"/>
      <name val="Arial"/>
      <family val="2"/>
    </font>
    <font>
      <sz val="10"/>
      <name val="Arial"/>
      <family val="2"/>
    </font>
    <font>
      <b/>
      <sz val="10"/>
      <name val="Arial"/>
      <family val="2"/>
    </font>
    <font>
      <sz val="11"/>
      <color theme="1"/>
      <name val="Arial"/>
      <family val="2"/>
    </font>
  </fonts>
  <fills count="17">
    <fill>
      <patternFill patternType="none"/>
    </fill>
    <fill>
      <patternFill patternType="gray125"/>
    </fill>
    <fill>
      <patternFill patternType="solid">
        <fgColor rgb="FF1F4E79"/>
        <bgColor rgb="FF2E5496"/>
      </patternFill>
    </fill>
    <fill>
      <patternFill patternType="solid">
        <fgColor rgb="FF1F3864"/>
        <bgColor rgb="FF1F4E79"/>
      </patternFill>
    </fill>
    <fill>
      <patternFill patternType="solid">
        <fgColor rgb="FF4472C4"/>
        <bgColor rgb="FF666699"/>
      </patternFill>
    </fill>
    <fill>
      <patternFill patternType="solid">
        <fgColor rgb="FFFCE4D6"/>
        <bgColor rgb="FFFFF2CC"/>
      </patternFill>
    </fill>
    <fill>
      <patternFill patternType="solid">
        <fgColor rgb="FF2E5496"/>
        <bgColor rgb="FF1F4E79"/>
      </patternFill>
    </fill>
    <fill>
      <patternFill patternType="solid">
        <fgColor rgb="FF548235"/>
        <bgColor rgb="FF339966"/>
      </patternFill>
    </fill>
    <fill>
      <patternFill patternType="solid">
        <fgColor rgb="FFBF8F00"/>
        <bgColor rgb="FFC55A11"/>
      </patternFill>
    </fill>
    <fill>
      <patternFill patternType="solid">
        <fgColor rgb="FF7030A0"/>
        <bgColor rgb="FF993366"/>
      </patternFill>
    </fill>
    <fill>
      <patternFill patternType="solid">
        <fgColor rgb="FF808080"/>
        <bgColor rgb="FF969696"/>
      </patternFill>
    </fill>
    <fill>
      <patternFill patternType="solid">
        <fgColor rgb="FFC00000"/>
        <bgColor rgb="FF800000"/>
      </patternFill>
    </fill>
    <fill>
      <patternFill patternType="solid">
        <fgColor rgb="FFF2F2F2"/>
        <bgColor rgb="FFE2EFDA"/>
      </patternFill>
    </fill>
    <fill>
      <patternFill patternType="solid">
        <fgColor rgb="FFD9E1F2"/>
        <bgColor rgb="FFDDEBF7"/>
      </patternFill>
    </fill>
    <fill>
      <patternFill patternType="solid">
        <fgColor rgb="FFE2EFDA"/>
        <bgColor rgb="FFDDEBF7"/>
      </patternFill>
    </fill>
    <fill>
      <patternFill patternType="solid">
        <fgColor rgb="FFFFF2CC"/>
        <bgColor rgb="FFFCE4D6"/>
      </patternFill>
    </fill>
    <fill>
      <patternFill patternType="solid">
        <fgColor rgb="FFDDEBF7"/>
        <bgColor rgb="FFD9E1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1" fillId="0" borderId="0"/>
  </cellStyleXfs>
  <cellXfs count="58">
    <xf numFmtId="0" fontId="0" fillId="0" borderId="0" xfId="0"/>
    <xf numFmtId="0" fontId="4" fillId="0" borderId="0" xfId="0" applyFont="1" applyAlignment="1">
      <alignment horizontal="left" vertical="top" wrapText="1"/>
    </xf>
    <xf numFmtId="0" fontId="1" fillId="0" borderId="0" xfId="0" applyFont="1"/>
    <xf numFmtId="0" fontId="0" fillId="0" borderId="0" xfId="0" applyAlignment="1">
      <alignment horizontal="left" vertical="top" wrapText="1"/>
    </xf>
    <xf numFmtId="0" fontId="3" fillId="4" borderId="1" xfId="0" applyFont="1" applyFill="1" applyBorder="1" applyAlignment="1">
      <alignment horizontal="center" vertical="top" wrapText="1"/>
    </xf>
    <xf numFmtId="0" fontId="4" fillId="0" borderId="1" xfId="0" applyFont="1" applyBorder="1" applyAlignment="1">
      <alignment horizontal="left" vertical="top" wrapText="1"/>
    </xf>
    <xf numFmtId="0" fontId="5" fillId="5"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wrapText="1"/>
    </xf>
    <xf numFmtId="0" fontId="1" fillId="0" borderId="0" xfId="0" applyFont="1" applyAlignment="1">
      <alignment wrapText="1"/>
    </xf>
    <xf numFmtId="0" fontId="9" fillId="9"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11" fillId="5" borderId="1" xfId="0" applyFont="1" applyFill="1" applyBorder="1" applyAlignment="1">
      <alignment horizontal="center" vertical="top" wrapText="1"/>
    </xf>
    <xf numFmtId="0" fontId="12" fillId="0" borderId="0" xfId="0" applyFont="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0" fontId="13" fillId="12" borderId="1" xfId="0" applyFont="1" applyFill="1" applyBorder="1" applyAlignment="1">
      <alignment horizontal="center" vertical="top" wrapText="1"/>
    </xf>
    <xf numFmtId="0" fontId="13" fillId="13" borderId="1" xfId="0" applyFont="1" applyFill="1" applyBorder="1" applyAlignment="1">
      <alignment horizontal="center" vertical="top" wrapText="1"/>
    </xf>
    <xf numFmtId="9" fontId="13" fillId="13" borderId="1" xfId="0" applyNumberFormat="1" applyFont="1" applyFill="1" applyBorder="1" applyAlignment="1">
      <alignment horizontal="center" vertical="top" wrapText="1"/>
    </xf>
    <xf numFmtId="0" fontId="10" fillId="6" borderId="1" xfId="0" applyFont="1" applyFill="1" applyBorder="1" applyAlignment="1">
      <alignment horizontal="center" vertical="top" wrapText="1"/>
    </xf>
    <xf numFmtId="9" fontId="13" fillId="0" borderId="1" xfId="0" applyNumberFormat="1" applyFont="1" applyBorder="1" applyAlignment="1">
      <alignment horizontal="center" vertical="top" wrapText="1"/>
    </xf>
    <xf numFmtId="0" fontId="16" fillId="0" borderId="0" xfId="0" applyFont="1"/>
    <xf numFmtId="0" fontId="19" fillId="0" borderId="0" xfId="0" applyFont="1" applyAlignment="1">
      <alignment vertical="top" wrapText="1"/>
    </xf>
    <xf numFmtId="0" fontId="16" fillId="0" borderId="0" xfId="0" applyFont="1" applyAlignment="1">
      <alignment vertical="top" wrapText="1"/>
    </xf>
    <xf numFmtId="0" fontId="21" fillId="4" borderId="1" xfId="0" applyFont="1" applyFill="1" applyBorder="1" applyAlignment="1">
      <alignment horizontal="center" vertical="top" wrapText="1"/>
    </xf>
    <xf numFmtId="0" fontId="22" fillId="0" borderId="1" xfId="0" applyFont="1" applyBorder="1" applyAlignment="1">
      <alignment horizontal="center" vertical="top" wrapText="1"/>
    </xf>
    <xf numFmtId="0" fontId="22" fillId="0" borderId="1" xfId="0" applyFont="1" applyBorder="1" applyAlignment="1">
      <alignment horizontal="left" vertical="top" wrapText="1"/>
    </xf>
    <xf numFmtId="0" fontId="22" fillId="14" borderId="1" xfId="0" applyFont="1" applyFill="1" applyBorder="1" applyAlignment="1">
      <alignment horizontal="center" vertical="top" wrapText="1"/>
    </xf>
    <xf numFmtId="0" fontId="22" fillId="15" borderId="1" xfId="0" applyFont="1" applyFill="1" applyBorder="1" applyAlignment="1">
      <alignment horizontal="center" vertical="top" wrapText="1"/>
    </xf>
    <xf numFmtId="0" fontId="22" fillId="12" borderId="1" xfId="0" applyFont="1" applyFill="1" applyBorder="1" applyAlignment="1">
      <alignment horizontal="center" vertical="top" wrapText="1"/>
    </xf>
    <xf numFmtId="0" fontId="23" fillId="16" borderId="0" xfId="0" applyFont="1" applyFill="1" applyAlignment="1">
      <alignment horizontal="left" vertical="top" wrapText="1"/>
    </xf>
    <xf numFmtId="0" fontId="24" fillId="0" borderId="0" xfId="0" applyFont="1"/>
    <xf numFmtId="0" fontId="24"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18" fillId="2" borderId="0" xfId="0" applyFont="1" applyFill="1"/>
    <xf numFmtId="0" fontId="15" fillId="0" borderId="0" xfId="0" applyFont="1"/>
    <xf numFmtId="0" fontId="17" fillId="0" borderId="0" xfId="0" applyFont="1"/>
    <xf numFmtId="0" fontId="3" fillId="8" borderId="0" xfId="0" applyFont="1" applyFill="1" applyAlignment="1">
      <alignment horizontal="left" vertical="top" wrapText="1"/>
    </xf>
    <xf numFmtId="0" fontId="4" fillId="0" borderId="0" xfId="0" applyFont="1" applyAlignment="1">
      <alignment horizontal="left" vertical="top" wrapText="1"/>
    </xf>
    <xf numFmtId="0" fontId="3" fillId="7" borderId="0" xfId="0" applyFont="1" applyFill="1" applyAlignment="1">
      <alignment horizontal="left" vertical="top" wrapText="1"/>
    </xf>
    <xf numFmtId="0" fontId="2" fillId="0" borderId="0" xfId="0" applyFont="1" applyAlignment="1">
      <alignment horizontal="left" vertical="top" wrapText="1"/>
    </xf>
    <xf numFmtId="0" fontId="3" fillId="3" borderId="0" xfId="0" applyFont="1" applyFill="1" applyAlignment="1">
      <alignment horizontal="left" vertical="top" wrapText="1"/>
    </xf>
    <xf numFmtId="0" fontId="3" fillId="6" borderId="0" xfId="0" applyFont="1" applyFill="1" applyAlignment="1">
      <alignment horizontal="left" vertical="top" wrapText="1"/>
    </xf>
    <xf numFmtId="0" fontId="9" fillId="9" borderId="1" xfId="0" applyFont="1" applyFill="1" applyBorder="1" applyAlignment="1">
      <alignment horizontal="center" vertical="top" wrapText="1"/>
    </xf>
    <xf numFmtId="0" fontId="9" fillId="10"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9" fillId="8" borderId="1" xfId="0" applyFont="1" applyFill="1" applyBorder="1" applyAlignment="1">
      <alignment horizontal="center" vertical="top" wrapText="1"/>
    </xf>
    <xf numFmtId="0" fontId="9" fillId="11" borderId="1" xfId="0" applyFont="1" applyFill="1" applyBorder="1" applyAlignment="1">
      <alignment horizontal="center" vertical="top" wrapText="1"/>
    </xf>
    <xf numFmtId="0" fontId="14" fillId="0" borderId="0" xfId="0" applyFont="1" applyAlignment="1">
      <alignment horizontal="left" vertical="top" wrapText="1"/>
    </xf>
    <xf numFmtId="0" fontId="20" fillId="3" borderId="1" xfId="0" applyFont="1" applyFill="1" applyBorder="1" applyAlignment="1">
      <alignment horizontal="center" vertical="top"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548235"/>
      <rgbColor rgb="FF800080"/>
      <rgbColor rgb="FF008080"/>
      <rgbColor rgb="FFBFBFBF"/>
      <rgbColor rgb="FF808080"/>
      <rgbColor rgb="FF9999FF"/>
      <rgbColor rgb="FF7030A0"/>
      <rgbColor rgb="FFFFF2CC"/>
      <rgbColor rgb="FFDDEBF7"/>
      <rgbColor rgb="FF660066"/>
      <rgbColor rgb="FFFF8080"/>
      <rgbColor rgb="FF1F4E79"/>
      <rgbColor rgb="FFD9E1F2"/>
      <rgbColor rgb="FF000080"/>
      <rgbColor rgb="FFFF00FF"/>
      <rgbColor rgb="FFFFFF00"/>
      <rgbColor rgb="FF00FFFF"/>
      <rgbColor rgb="FF800080"/>
      <rgbColor rgb="FF800000"/>
      <rgbColor rgb="FF008080"/>
      <rgbColor rgb="FF0000FF"/>
      <rgbColor rgb="FF00CCFF"/>
      <rgbColor rgb="FFF2F2F2"/>
      <rgbColor rgb="FFE2EFDA"/>
      <rgbColor rgb="FFFFFF99"/>
      <rgbColor rgb="FF99CCFF"/>
      <rgbColor rgb="FFFF99CC"/>
      <rgbColor rgb="FFCC99FF"/>
      <rgbColor rgb="FFFCE4D6"/>
      <rgbColor rgb="FF4472C4"/>
      <rgbColor rgb="FF33CCCC"/>
      <rgbColor rgb="FF99CC00"/>
      <rgbColor rgb="FFFFCC00"/>
      <rgbColor rgb="FFBF8F00"/>
      <rgbColor rgb="FFC55A11"/>
      <rgbColor rgb="FF666699"/>
      <rgbColor rgb="FF969696"/>
      <rgbColor rgb="FF1F3864"/>
      <rgbColor rgb="FF339966"/>
      <rgbColor rgb="FF003300"/>
      <rgbColor rgb="FF333300"/>
      <rgbColor rgb="FF993300"/>
      <rgbColor rgb="FF993366"/>
      <rgbColor rgb="FF2E5496"/>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26</xdr:col>
      <xdr:colOff>440640</xdr:colOff>
      <xdr:row>49</xdr:row>
      <xdr:rowOff>50400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tretch/>
      </xdr:blipFill>
      <xdr:spPr>
        <a:xfrm>
          <a:off x="1216800" y="0"/>
          <a:ext cx="15040440" cy="7517880"/>
        </a:xfrm>
        <a:prstGeom prst="rect">
          <a:avLst/>
        </a:prstGeom>
        <a:ln w="0">
          <a:noFill/>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38"/>
  <sheetViews>
    <sheetView showGridLines="0" tabSelected="1" topLeftCell="A4" zoomScaleNormal="100" workbookViewId="0">
      <selection activeCell="B12" sqref="B12"/>
    </sheetView>
  </sheetViews>
  <sheetFormatPr defaultColWidth="8.5703125" defaultRowHeight="12.75" x14ac:dyDescent="0.2"/>
  <cols>
    <col min="1" max="1" width="26" style="25" customWidth="1"/>
    <col min="2" max="2" width="112" style="25" customWidth="1"/>
    <col min="3" max="16384" width="8.5703125" style="25"/>
  </cols>
  <sheetData>
    <row r="1" spans="1:2" ht="18.75" x14ac:dyDescent="0.3">
      <c r="A1" s="40" t="s">
        <v>0</v>
      </c>
      <c r="B1" s="40"/>
    </row>
    <row r="2" spans="1:2" ht="15" x14ac:dyDescent="0.25">
      <c r="A2" s="41" t="s">
        <v>1</v>
      </c>
      <c r="B2" s="41"/>
    </row>
    <row r="4" spans="1:2" ht="15" x14ac:dyDescent="0.25">
      <c r="A4" s="39" t="s">
        <v>2</v>
      </c>
      <c r="B4" s="39"/>
    </row>
    <row r="5" spans="1:2" ht="51.75" customHeight="1" x14ac:dyDescent="0.2">
      <c r="A5" s="26" t="s">
        <v>3</v>
      </c>
      <c r="B5" s="27" t="s">
        <v>4</v>
      </c>
    </row>
    <row r="6" spans="1:2" ht="39" customHeight="1" x14ac:dyDescent="0.2">
      <c r="A6" s="26" t="s">
        <v>5</v>
      </c>
      <c r="B6" s="27" t="s">
        <v>6</v>
      </c>
    </row>
    <row r="7" spans="1:2" ht="13.5" customHeight="1" x14ac:dyDescent="0.2">
      <c r="A7" s="26" t="s">
        <v>7</v>
      </c>
      <c r="B7" s="27" t="s">
        <v>8</v>
      </c>
    </row>
    <row r="8" spans="1:2" ht="13.5" customHeight="1" x14ac:dyDescent="0.2">
      <c r="A8" s="26" t="s">
        <v>9</v>
      </c>
      <c r="B8" s="27" t="s">
        <v>10</v>
      </c>
    </row>
    <row r="9" spans="1:2" ht="13.5" customHeight="1" x14ac:dyDescent="0.2">
      <c r="A9" s="26" t="s">
        <v>11</v>
      </c>
      <c r="B9" s="27" t="s">
        <v>5089</v>
      </c>
    </row>
    <row r="10" spans="1:2" ht="13.5" customHeight="1" x14ac:dyDescent="0.2">
      <c r="A10" s="26" t="s">
        <v>12</v>
      </c>
      <c r="B10" s="27" t="s">
        <v>5087</v>
      </c>
    </row>
    <row r="11" spans="1:2" ht="13.5" customHeight="1" x14ac:dyDescent="0.2">
      <c r="A11" s="26" t="s">
        <v>13</v>
      </c>
      <c r="B11" s="27" t="s">
        <v>5088</v>
      </c>
    </row>
    <row r="13" spans="1:2" ht="15" x14ac:dyDescent="0.25">
      <c r="A13" s="39" t="s">
        <v>14</v>
      </c>
      <c r="B13" s="39"/>
    </row>
    <row r="14" spans="1:2" ht="25.5" customHeight="1" x14ac:dyDescent="0.2">
      <c r="A14" s="26" t="s">
        <v>15</v>
      </c>
      <c r="B14" s="27" t="s">
        <v>16</v>
      </c>
    </row>
    <row r="15" spans="1:2" ht="25.5" customHeight="1" x14ac:dyDescent="0.2">
      <c r="A15" s="26" t="s">
        <v>17</v>
      </c>
      <c r="B15" s="27" t="s">
        <v>18</v>
      </c>
    </row>
    <row r="16" spans="1:2" ht="13.5" customHeight="1" x14ac:dyDescent="0.2">
      <c r="A16" s="26" t="s">
        <v>19</v>
      </c>
      <c r="B16" s="27" t="s">
        <v>20</v>
      </c>
    </row>
    <row r="17" spans="1:2" ht="39" customHeight="1" x14ac:dyDescent="0.2">
      <c r="A17" s="26" t="s">
        <v>21</v>
      </c>
      <c r="B17" s="27" t="s">
        <v>22</v>
      </c>
    </row>
    <row r="18" spans="1:2" ht="90.75" customHeight="1" x14ac:dyDescent="0.2">
      <c r="A18" s="26" t="s">
        <v>23</v>
      </c>
      <c r="B18" s="27" t="s">
        <v>24</v>
      </c>
    </row>
    <row r="19" spans="1:2" ht="39" customHeight="1" x14ac:dyDescent="0.2">
      <c r="A19" s="26" t="s">
        <v>25</v>
      </c>
      <c r="B19" s="27" t="s">
        <v>26</v>
      </c>
    </row>
    <row r="20" spans="1:2" ht="39" customHeight="1" x14ac:dyDescent="0.2">
      <c r="A20" s="26" t="s">
        <v>27</v>
      </c>
      <c r="B20" s="27" t="s">
        <v>28</v>
      </c>
    </row>
    <row r="22" spans="1:2" ht="15" x14ac:dyDescent="0.25">
      <c r="A22" s="39" t="s">
        <v>29</v>
      </c>
      <c r="B22" s="39"/>
    </row>
    <row r="23" spans="1:2" ht="39" customHeight="1" x14ac:dyDescent="0.2">
      <c r="A23" s="26" t="s">
        <v>30</v>
      </c>
      <c r="B23" s="27" t="s">
        <v>31</v>
      </c>
    </row>
    <row r="24" spans="1:2" ht="25.5" customHeight="1" x14ac:dyDescent="0.2">
      <c r="A24" s="26" t="s">
        <v>32</v>
      </c>
      <c r="B24" s="27" t="s">
        <v>33</v>
      </c>
    </row>
    <row r="25" spans="1:2" ht="25.5" customHeight="1" x14ac:dyDescent="0.2">
      <c r="A25" s="26" t="s">
        <v>34</v>
      </c>
      <c r="B25" s="27" t="s">
        <v>35</v>
      </c>
    </row>
    <row r="26" spans="1:2" ht="25.5" customHeight="1" x14ac:dyDescent="0.2">
      <c r="A26" s="26" t="s">
        <v>36</v>
      </c>
      <c r="B26" s="27" t="s">
        <v>37</v>
      </c>
    </row>
    <row r="27" spans="1:2" ht="25.5" customHeight="1" x14ac:dyDescent="0.2">
      <c r="A27" s="26" t="s">
        <v>38</v>
      </c>
      <c r="B27" s="27" t="s">
        <v>39</v>
      </c>
    </row>
    <row r="28" spans="1:2" ht="25.5" customHeight="1" x14ac:dyDescent="0.2">
      <c r="A28" s="26" t="s">
        <v>40</v>
      </c>
      <c r="B28" s="27" t="s">
        <v>41</v>
      </c>
    </row>
    <row r="29" spans="1:2" ht="25.5" customHeight="1" x14ac:dyDescent="0.2">
      <c r="A29" s="26" t="s">
        <v>42</v>
      </c>
      <c r="B29" s="27" t="s">
        <v>43</v>
      </c>
    </row>
    <row r="30" spans="1:2" ht="13.5" customHeight="1" x14ac:dyDescent="0.2">
      <c r="A30" s="26" t="s">
        <v>44</v>
      </c>
      <c r="B30" s="27" t="s">
        <v>45</v>
      </c>
    </row>
    <row r="31" spans="1:2" ht="13.5" customHeight="1" x14ac:dyDescent="0.2">
      <c r="A31" s="26" t="s">
        <v>46</v>
      </c>
      <c r="B31" s="27" t="s">
        <v>47</v>
      </c>
    </row>
    <row r="33" spans="1:2" ht="15" x14ac:dyDescent="0.25">
      <c r="A33" s="39" t="s">
        <v>48</v>
      </c>
      <c r="B33" s="39"/>
    </row>
    <row r="34" spans="1:2" ht="25.5" customHeight="1" x14ac:dyDescent="0.2">
      <c r="A34" s="26" t="s">
        <v>49</v>
      </c>
      <c r="B34" s="27" t="s">
        <v>50</v>
      </c>
    </row>
    <row r="35" spans="1:2" ht="25.5" customHeight="1" x14ac:dyDescent="0.2">
      <c r="A35" s="26" t="s">
        <v>51</v>
      </c>
      <c r="B35" s="27" t="s">
        <v>52</v>
      </c>
    </row>
    <row r="36" spans="1:2" ht="25.5" customHeight="1" x14ac:dyDescent="0.2">
      <c r="A36" s="26" t="s">
        <v>53</v>
      </c>
      <c r="B36" s="27" t="s">
        <v>54</v>
      </c>
    </row>
    <row r="37" spans="1:2" ht="25.5" customHeight="1" x14ac:dyDescent="0.2">
      <c r="A37" s="26" t="s">
        <v>55</v>
      </c>
      <c r="B37" s="27" t="s">
        <v>56</v>
      </c>
    </row>
    <row r="38" spans="1:2" ht="13.5" customHeight="1" x14ac:dyDescent="0.2">
      <c r="A38" s="26" t="s">
        <v>57</v>
      </c>
      <c r="B38" s="27" t="s">
        <v>58</v>
      </c>
    </row>
  </sheetData>
  <mergeCells count="6">
    <mergeCell ref="A33:B33"/>
    <mergeCell ref="A1:B1"/>
    <mergeCell ref="A2:B2"/>
    <mergeCell ref="A4:B4"/>
    <mergeCell ref="A13:B13"/>
    <mergeCell ref="A22:B22"/>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55A11"/>
  </sheetPr>
  <dimension ref="A1:A52"/>
  <sheetViews>
    <sheetView zoomScale="59" zoomScaleNormal="59" workbookViewId="0"/>
  </sheetViews>
  <sheetFormatPr defaultColWidth="8.5703125" defaultRowHeight="12.75" x14ac:dyDescent="0.2"/>
  <sheetData>
    <row r="1" ht="12" customHeight="1" x14ac:dyDescent="0.2"/>
    <row r="2" ht="12" customHeight="1" x14ac:dyDescent="0.2"/>
    <row r="3" ht="12" customHeight="1" x14ac:dyDescent="0.2"/>
    <row r="4" ht="12" customHeight="1" x14ac:dyDescent="0.2"/>
    <row r="5" ht="12" customHeight="1" x14ac:dyDescent="0.2"/>
    <row r="6" ht="12" customHeight="1" x14ac:dyDescent="0.2"/>
    <row r="7" ht="12" customHeight="1" x14ac:dyDescent="0.2"/>
    <row r="8" ht="12" customHeight="1" x14ac:dyDescent="0.2"/>
    <row r="9" ht="12" customHeight="1" x14ac:dyDescent="0.2"/>
    <row r="10" ht="12" customHeight="1" x14ac:dyDescent="0.2"/>
    <row r="11" ht="12" customHeight="1" x14ac:dyDescent="0.2"/>
    <row r="12" ht="12" customHeight="1" x14ac:dyDescent="0.2"/>
    <row r="13" ht="12" customHeight="1" x14ac:dyDescent="0.2"/>
    <row r="14" ht="12" customHeight="1" x14ac:dyDescent="0.2"/>
    <row r="15" ht="12" customHeight="1" x14ac:dyDescent="0.2"/>
    <row r="16"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sheetData>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sheetPr>
  <dimension ref="A1:D74"/>
  <sheetViews>
    <sheetView zoomScaleNormal="100" workbookViewId="0">
      <selection activeCell="A9" sqref="A9"/>
    </sheetView>
  </sheetViews>
  <sheetFormatPr defaultColWidth="8.5703125" defaultRowHeight="15" x14ac:dyDescent="0.25"/>
  <cols>
    <col min="1" max="1" width="58" style="2" customWidth="1"/>
    <col min="2" max="2" width="15" style="2" customWidth="1"/>
    <col min="3" max="3" width="58" style="2" customWidth="1"/>
    <col min="4" max="4" width="41" style="2" customWidth="1"/>
  </cols>
  <sheetData>
    <row r="1" spans="1:4" ht="33" customHeight="1" x14ac:dyDescent="0.2">
      <c r="A1" s="45" t="s">
        <v>59</v>
      </c>
      <c r="B1" s="45"/>
      <c r="C1" s="45"/>
      <c r="D1" s="45"/>
    </row>
    <row r="2" spans="1:4" ht="18" customHeight="1" x14ac:dyDescent="0.2">
      <c r="A2" s="3"/>
      <c r="B2" s="3"/>
      <c r="C2" s="3"/>
      <c r="D2" s="3"/>
    </row>
    <row r="3" spans="1:4" ht="18" customHeight="1" x14ac:dyDescent="0.2">
      <c r="A3" s="46" t="s">
        <v>60</v>
      </c>
      <c r="B3" s="46"/>
      <c r="C3" s="46"/>
      <c r="D3" s="46"/>
    </row>
    <row r="4" spans="1:4" ht="18" customHeight="1" x14ac:dyDescent="0.2">
      <c r="A4" s="4" t="s">
        <v>61</v>
      </c>
      <c r="B4" s="4" t="s">
        <v>62</v>
      </c>
      <c r="C4" s="4" t="s">
        <v>63</v>
      </c>
      <c r="D4" s="4" t="s">
        <v>64</v>
      </c>
    </row>
    <row r="5" spans="1:4" ht="18" customHeight="1" x14ac:dyDescent="0.2">
      <c r="A5" s="5" t="s">
        <v>65</v>
      </c>
      <c r="B5" s="5" t="s">
        <v>66</v>
      </c>
      <c r="C5" s="5" t="s">
        <v>67</v>
      </c>
      <c r="D5" s="5" t="s">
        <v>68</v>
      </c>
    </row>
    <row r="6" spans="1:4" ht="18" customHeight="1" x14ac:dyDescent="0.2">
      <c r="A6" s="5" t="s">
        <v>69</v>
      </c>
      <c r="B6" s="5" t="s">
        <v>66</v>
      </c>
      <c r="C6" s="5" t="s">
        <v>70</v>
      </c>
      <c r="D6" s="5" t="s">
        <v>68</v>
      </c>
    </row>
    <row r="7" spans="1:4" ht="18" customHeight="1" x14ac:dyDescent="0.2">
      <c r="A7" s="5" t="s">
        <v>71</v>
      </c>
      <c r="B7" s="5" t="s">
        <v>66</v>
      </c>
      <c r="C7" s="5" t="s">
        <v>72</v>
      </c>
      <c r="D7" s="5" t="s">
        <v>68</v>
      </c>
    </row>
    <row r="8" spans="1:4" ht="18" customHeight="1" x14ac:dyDescent="0.2">
      <c r="A8" s="5" t="s">
        <v>73</v>
      </c>
      <c r="B8" s="5" t="s">
        <v>66</v>
      </c>
      <c r="C8" s="5" t="s">
        <v>74</v>
      </c>
      <c r="D8" s="5" t="s">
        <v>68</v>
      </c>
    </row>
    <row r="9" spans="1:4" ht="120" customHeight="1" x14ac:dyDescent="0.2">
      <c r="A9" s="5" t="s">
        <v>75</v>
      </c>
      <c r="B9" s="5" t="s">
        <v>66</v>
      </c>
      <c r="C9" s="5" t="s">
        <v>76</v>
      </c>
      <c r="D9" s="5" t="s">
        <v>77</v>
      </c>
    </row>
    <row r="10" spans="1:4" ht="33" customHeight="1" x14ac:dyDescent="0.2">
      <c r="A10" s="5" t="s">
        <v>78</v>
      </c>
      <c r="B10" s="5" t="s">
        <v>66</v>
      </c>
      <c r="C10" s="5" t="s">
        <v>79</v>
      </c>
      <c r="D10" s="5" t="s">
        <v>80</v>
      </c>
    </row>
    <row r="11" spans="1:4" ht="18" customHeight="1" x14ac:dyDescent="0.2">
      <c r="A11" s="5" t="s">
        <v>81</v>
      </c>
      <c r="B11" s="5" t="s">
        <v>66</v>
      </c>
      <c r="C11" s="5" t="s">
        <v>82</v>
      </c>
      <c r="D11" s="5" t="s">
        <v>83</v>
      </c>
    </row>
    <row r="12" spans="1:4" ht="33" customHeight="1" x14ac:dyDescent="0.2">
      <c r="A12" s="5" t="s">
        <v>84</v>
      </c>
      <c r="B12" s="5" t="s">
        <v>66</v>
      </c>
      <c r="C12" s="5" t="s">
        <v>85</v>
      </c>
      <c r="D12" s="5" t="s">
        <v>86</v>
      </c>
    </row>
    <row r="13" spans="1:4" ht="90.75" customHeight="1" x14ac:dyDescent="0.2">
      <c r="A13" s="5" t="s">
        <v>87</v>
      </c>
      <c r="B13" s="5" t="s">
        <v>66</v>
      </c>
      <c r="C13" s="5" t="s">
        <v>88</v>
      </c>
      <c r="D13" s="5" t="s">
        <v>89</v>
      </c>
    </row>
    <row r="14" spans="1:4" ht="90.75" customHeight="1" x14ac:dyDescent="0.2">
      <c r="A14" s="5" t="s">
        <v>90</v>
      </c>
      <c r="B14" s="5" t="s">
        <v>66</v>
      </c>
      <c r="C14" s="5" t="s">
        <v>91</v>
      </c>
      <c r="D14" s="5" t="s">
        <v>92</v>
      </c>
    </row>
    <row r="15" spans="1:4" ht="76.5" customHeight="1" x14ac:dyDescent="0.2">
      <c r="A15" s="5" t="s">
        <v>93</v>
      </c>
      <c r="B15" s="5" t="s">
        <v>66</v>
      </c>
      <c r="C15" s="5" t="s">
        <v>94</v>
      </c>
      <c r="D15" s="5" t="s">
        <v>95</v>
      </c>
    </row>
    <row r="16" spans="1:4" ht="33" customHeight="1" x14ac:dyDescent="0.2">
      <c r="A16" s="5" t="s">
        <v>96</v>
      </c>
      <c r="B16" s="5" t="s">
        <v>66</v>
      </c>
      <c r="C16" s="5" t="s">
        <v>97</v>
      </c>
      <c r="D16" s="5" t="s">
        <v>98</v>
      </c>
    </row>
    <row r="17" spans="1:4" ht="33" customHeight="1" x14ac:dyDescent="0.2">
      <c r="A17" s="5" t="s">
        <v>99</v>
      </c>
      <c r="B17" s="5" t="s">
        <v>66</v>
      </c>
      <c r="C17" s="5" t="s">
        <v>100</v>
      </c>
      <c r="D17" s="5" t="s">
        <v>101</v>
      </c>
    </row>
    <row r="18" spans="1:4" ht="33" customHeight="1" x14ac:dyDescent="0.2">
      <c r="A18" s="5" t="s">
        <v>102</v>
      </c>
      <c r="B18" s="5" t="s">
        <v>66</v>
      </c>
      <c r="C18" s="5" t="s">
        <v>103</v>
      </c>
      <c r="D18" s="5" t="s">
        <v>104</v>
      </c>
    </row>
    <row r="19" spans="1:4" ht="18" customHeight="1" x14ac:dyDescent="0.2">
      <c r="A19" s="5" t="s">
        <v>105</v>
      </c>
      <c r="B19" s="5" t="s">
        <v>66</v>
      </c>
      <c r="C19" s="5" t="s">
        <v>106</v>
      </c>
      <c r="D19" s="5" t="s">
        <v>107</v>
      </c>
    </row>
    <row r="20" spans="1:4" ht="134.25" customHeight="1" x14ac:dyDescent="0.2">
      <c r="A20" s="5" t="s">
        <v>108</v>
      </c>
      <c r="B20" s="5" t="s">
        <v>66</v>
      </c>
      <c r="C20" s="5" t="s">
        <v>109</v>
      </c>
      <c r="D20" s="5" t="s">
        <v>110</v>
      </c>
    </row>
    <row r="21" spans="1:4" ht="61.5" customHeight="1" x14ac:dyDescent="0.2">
      <c r="A21" s="5" t="s">
        <v>111</v>
      </c>
      <c r="B21" s="5" t="s">
        <v>66</v>
      </c>
      <c r="C21" s="5" t="s">
        <v>112</v>
      </c>
      <c r="D21" s="5" t="s">
        <v>113</v>
      </c>
    </row>
    <row r="22" spans="1:4" ht="18" customHeight="1" x14ac:dyDescent="0.2">
      <c r="A22" s="5" t="s">
        <v>114</v>
      </c>
      <c r="B22" s="5" t="s">
        <v>66</v>
      </c>
      <c r="C22" s="5" t="s">
        <v>115</v>
      </c>
      <c r="D22" s="5" t="s">
        <v>116</v>
      </c>
    </row>
    <row r="23" spans="1:4" ht="33" customHeight="1" x14ac:dyDescent="0.2">
      <c r="A23" s="5" t="s">
        <v>117</v>
      </c>
      <c r="B23" s="5" t="s">
        <v>66</v>
      </c>
      <c r="C23" s="5" t="s">
        <v>118</v>
      </c>
      <c r="D23" s="5" t="s">
        <v>119</v>
      </c>
    </row>
    <row r="24" spans="1:4" ht="33" customHeight="1" x14ac:dyDescent="0.2">
      <c r="A24" s="5" t="s">
        <v>120</v>
      </c>
      <c r="B24" s="5" t="s">
        <v>66</v>
      </c>
      <c r="C24" s="5" t="s">
        <v>121</v>
      </c>
      <c r="D24" s="5" t="s">
        <v>122</v>
      </c>
    </row>
    <row r="25" spans="1:4" ht="33" customHeight="1" x14ac:dyDescent="0.2">
      <c r="A25" s="5" t="s">
        <v>123</v>
      </c>
      <c r="B25" s="5" t="s">
        <v>66</v>
      </c>
      <c r="C25" s="5" t="s">
        <v>124</v>
      </c>
      <c r="D25" s="5" t="s">
        <v>125</v>
      </c>
    </row>
    <row r="26" spans="1:4" ht="33" customHeight="1" x14ac:dyDescent="0.2">
      <c r="A26" s="5" t="s">
        <v>126</v>
      </c>
      <c r="B26" s="5" t="s">
        <v>66</v>
      </c>
      <c r="C26" s="5" t="s">
        <v>127</v>
      </c>
      <c r="D26" s="5" t="s">
        <v>95</v>
      </c>
    </row>
    <row r="27" spans="1:4" ht="33" customHeight="1" x14ac:dyDescent="0.2">
      <c r="A27" s="5" t="s">
        <v>128</v>
      </c>
      <c r="B27" s="5" t="s">
        <v>66</v>
      </c>
      <c r="C27" s="5" t="s">
        <v>129</v>
      </c>
      <c r="D27" s="5" t="s">
        <v>130</v>
      </c>
    </row>
    <row r="28" spans="1:4" ht="33" customHeight="1" x14ac:dyDescent="0.2">
      <c r="A28" s="5" t="s">
        <v>131</v>
      </c>
      <c r="B28" s="5" t="s">
        <v>66</v>
      </c>
      <c r="C28" s="5" t="s">
        <v>132</v>
      </c>
      <c r="D28" s="5" t="s">
        <v>133</v>
      </c>
    </row>
    <row r="29" spans="1:4" ht="33" customHeight="1" x14ac:dyDescent="0.2">
      <c r="A29" s="5" t="s">
        <v>134</v>
      </c>
      <c r="B29" s="5" t="s">
        <v>66</v>
      </c>
      <c r="C29" s="5" t="s">
        <v>135</v>
      </c>
      <c r="D29" s="5" t="s">
        <v>136</v>
      </c>
    </row>
    <row r="30" spans="1:4" ht="33" customHeight="1" x14ac:dyDescent="0.2">
      <c r="A30" s="6" t="s">
        <v>137</v>
      </c>
      <c r="B30" s="6" t="s">
        <v>66</v>
      </c>
      <c r="C30" s="6" t="s">
        <v>138</v>
      </c>
      <c r="D30" s="6" t="s">
        <v>139</v>
      </c>
    </row>
    <row r="31" spans="1:4" ht="33" customHeight="1" x14ac:dyDescent="0.2">
      <c r="A31" s="7" t="s">
        <v>140</v>
      </c>
      <c r="B31" s="7" t="s">
        <v>66</v>
      </c>
      <c r="C31" s="7" t="s">
        <v>141</v>
      </c>
      <c r="D31" s="7" t="s">
        <v>142</v>
      </c>
    </row>
    <row r="32" spans="1:4" ht="18" customHeight="1" x14ac:dyDescent="0.2">
      <c r="A32" s="7" t="s">
        <v>143</v>
      </c>
      <c r="B32" s="7" t="s">
        <v>66</v>
      </c>
      <c r="C32" s="7" t="s">
        <v>144</v>
      </c>
      <c r="D32" s="7" t="s">
        <v>142</v>
      </c>
    </row>
    <row r="33" spans="1:4" ht="18" customHeight="1" x14ac:dyDescent="0.2">
      <c r="A33" s="7" t="s">
        <v>145</v>
      </c>
      <c r="B33" s="7" t="s">
        <v>66</v>
      </c>
      <c r="C33" s="7" t="s">
        <v>146</v>
      </c>
      <c r="D33" s="7" t="s">
        <v>142</v>
      </c>
    </row>
    <row r="34" spans="1:4" ht="33" customHeight="1" x14ac:dyDescent="0.2">
      <c r="A34" s="7" t="s">
        <v>147</v>
      </c>
      <c r="B34" s="7" t="s">
        <v>66</v>
      </c>
      <c r="C34" s="7" t="s">
        <v>148</v>
      </c>
      <c r="D34" s="7" t="s">
        <v>149</v>
      </c>
    </row>
    <row r="35" spans="1:4" ht="33" customHeight="1" x14ac:dyDescent="0.2">
      <c r="A35" s="7" t="s">
        <v>150</v>
      </c>
      <c r="B35" s="7" t="s">
        <v>66</v>
      </c>
      <c r="C35" s="7" t="s">
        <v>151</v>
      </c>
      <c r="D35" s="7" t="s">
        <v>152</v>
      </c>
    </row>
    <row r="36" spans="1:4" ht="18" customHeight="1" x14ac:dyDescent="0.2">
      <c r="A36" s="7" t="s">
        <v>153</v>
      </c>
      <c r="B36" s="7" t="s">
        <v>66</v>
      </c>
      <c r="C36" s="7" t="s">
        <v>154</v>
      </c>
      <c r="D36" s="7" t="s">
        <v>155</v>
      </c>
    </row>
    <row r="37" spans="1:4" ht="33" customHeight="1" x14ac:dyDescent="0.2">
      <c r="A37" s="7" t="s">
        <v>156</v>
      </c>
      <c r="B37" s="7" t="s">
        <v>66</v>
      </c>
      <c r="C37" s="7" t="s">
        <v>157</v>
      </c>
      <c r="D37" s="7" t="s">
        <v>155</v>
      </c>
    </row>
    <row r="38" spans="1:4" ht="221.25" customHeight="1" x14ac:dyDescent="0.2">
      <c r="A38" s="7" t="s">
        <v>158</v>
      </c>
      <c r="B38" s="7" t="s">
        <v>66</v>
      </c>
      <c r="C38" s="7" t="s">
        <v>159</v>
      </c>
      <c r="D38" s="7" t="s">
        <v>160</v>
      </c>
    </row>
    <row r="39" spans="1:4" ht="61.5" customHeight="1" x14ac:dyDescent="0.2">
      <c r="A39" s="5" t="s">
        <v>161</v>
      </c>
      <c r="B39" s="5" t="s">
        <v>162</v>
      </c>
      <c r="C39" s="5" t="s">
        <v>163</v>
      </c>
      <c r="D39" s="5" t="s">
        <v>164</v>
      </c>
    </row>
    <row r="40" spans="1:4" ht="61.5" customHeight="1" x14ac:dyDescent="0.2">
      <c r="A40" s="5" t="s">
        <v>165</v>
      </c>
      <c r="B40" s="5" t="s">
        <v>166</v>
      </c>
      <c r="C40" s="5" t="s">
        <v>167</v>
      </c>
      <c r="D40" s="5" t="s">
        <v>168</v>
      </c>
    </row>
    <row r="41" spans="1:4" ht="47.25" customHeight="1" x14ac:dyDescent="0.2">
      <c r="A41" s="5" t="s">
        <v>169</v>
      </c>
      <c r="B41" s="5" t="s">
        <v>170</v>
      </c>
      <c r="C41" s="5" t="s">
        <v>171</v>
      </c>
      <c r="D41" s="5" t="s">
        <v>172</v>
      </c>
    </row>
    <row r="42" spans="1:4" ht="33" customHeight="1" x14ac:dyDescent="0.2">
      <c r="A42" s="5" t="s">
        <v>173</v>
      </c>
      <c r="B42" s="5" t="s">
        <v>170</v>
      </c>
      <c r="C42" s="5" t="s">
        <v>174</v>
      </c>
      <c r="D42" s="5" t="s">
        <v>175</v>
      </c>
    </row>
    <row r="43" spans="1:4" ht="33" customHeight="1" x14ac:dyDescent="0.2">
      <c r="A43" s="5" t="s">
        <v>176</v>
      </c>
      <c r="B43" s="5" t="s">
        <v>170</v>
      </c>
      <c r="C43" s="5" t="s">
        <v>177</v>
      </c>
      <c r="D43" s="5" t="s">
        <v>178</v>
      </c>
    </row>
    <row r="44" spans="1:4" ht="18" customHeight="1" x14ac:dyDescent="0.2">
      <c r="A44" s="3"/>
      <c r="B44" s="3"/>
      <c r="C44" s="3"/>
      <c r="D44" s="3"/>
    </row>
    <row r="45" spans="1:4" ht="18" customHeight="1" x14ac:dyDescent="0.2">
      <c r="A45" s="47" t="s">
        <v>179</v>
      </c>
      <c r="B45" s="47"/>
      <c r="C45" s="47"/>
      <c r="D45" s="47"/>
    </row>
    <row r="46" spans="1:4" ht="33" customHeight="1" x14ac:dyDescent="0.2">
      <c r="A46" s="43" t="s">
        <v>180</v>
      </c>
      <c r="B46" s="43"/>
      <c r="C46" s="43"/>
      <c r="D46" s="43"/>
    </row>
    <row r="47" spans="1:4" ht="47.25" customHeight="1" x14ac:dyDescent="0.2">
      <c r="A47" s="43" t="s">
        <v>181</v>
      </c>
      <c r="B47" s="43"/>
      <c r="C47" s="43"/>
      <c r="D47" s="43"/>
    </row>
    <row r="48" spans="1:4" ht="33" customHeight="1" x14ac:dyDescent="0.2">
      <c r="A48" s="43" t="s">
        <v>182</v>
      </c>
      <c r="B48" s="43"/>
      <c r="C48" s="43"/>
      <c r="D48" s="43"/>
    </row>
    <row r="49" spans="1:4" ht="33" customHeight="1" x14ac:dyDescent="0.2">
      <c r="A49" s="43" t="s">
        <v>183</v>
      </c>
      <c r="B49" s="43"/>
      <c r="C49" s="43"/>
      <c r="D49" s="43"/>
    </row>
    <row r="50" spans="1:4" ht="61.5" customHeight="1" x14ac:dyDescent="0.2">
      <c r="A50" s="1" t="s">
        <v>184</v>
      </c>
      <c r="B50" s="1"/>
      <c r="C50" s="1"/>
      <c r="D50" s="1"/>
    </row>
    <row r="51" spans="1:4" ht="221.25" customHeight="1" x14ac:dyDescent="0.2">
      <c r="A51" s="1" t="s">
        <v>185</v>
      </c>
      <c r="B51" s="1"/>
      <c r="C51" s="1"/>
      <c r="D51" s="1"/>
    </row>
    <row r="52" spans="1:4" ht="47.25" customHeight="1" x14ac:dyDescent="0.2">
      <c r="A52" s="1" t="s">
        <v>186</v>
      </c>
      <c r="B52" s="1"/>
      <c r="C52" s="1"/>
      <c r="D52" s="1"/>
    </row>
    <row r="53" spans="1:4" ht="18" customHeight="1" x14ac:dyDescent="0.2">
      <c r="A53" s="8"/>
      <c r="B53" s="8"/>
      <c r="C53" s="8"/>
      <c r="D53" s="8"/>
    </row>
    <row r="54" spans="1:4" ht="33" customHeight="1" x14ac:dyDescent="0.2">
      <c r="A54" s="44" t="s">
        <v>187</v>
      </c>
      <c r="B54" s="44"/>
      <c r="C54" s="44"/>
      <c r="D54" s="44"/>
    </row>
    <row r="55" spans="1:4" ht="33" customHeight="1" x14ac:dyDescent="0.2">
      <c r="A55" s="43" t="s">
        <v>188</v>
      </c>
      <c r="B55" s="43"/>
      <c r="C55" s="43"/>
      <c r="D55" s="43"/>
    </row>
    <row r="56" spans="1:4" ht="61.5" customHeight="1" x14ac:dyDescent="0.2">
      <c r="A56" s="43" t="s">
        <v>189</v>
      </c>
      <c r="B56" s="43"/>
      <c r="C56" s="43"/>
      <c r="D56" s="43"/>
    </row>
    <row r="57" spans="1:4" ht="18" customHeight="1" x14ac:dyDescent="0.2">
      <c r="A57" s="43" t="s">
        <v>190</v>
      </c>
      <c r="B57" s="43"/>
      <c r="C57" s="43"/>
      <c r="D57" s="43"/>
    </row>
    <row r="58" spans="1:4" ht="61.5" customHeight="1" x14ac:dyDescent="0.2">
      <c r="A58" s="43" t="s">
        <v>191</v>
      </c>
      <c r="B58" s="43"/>
      <c r="C58" s="43"/>
      <c r="D58" s="43"/>
    </row>
    <row r="59" spans="1:4" ht="47.25" customHeight="1" x14ac:dyDescent="0.2">
      <c r="A59" s="43" t="s">
        <v>192</v>
      </c>
      <c r="B59" s="43"/>
      <c r="C59" s="43"/>
      <c r="D59" s="43"/>
    </row>
    <row r="60" spans="1:4" ht="47.25" customHeight="1" x14ac:dyDescent="0.2">
      <c r="A60" s="43" t="s">
        <v>193</v>
      </c>
      <c r="B60" s="43"/>
      <c r="C60" s="43"/>
      <c r="D60" s="43"/>
    </row>
    <row r="61" spans="1:4" ht="33" customHeight="1" x14ac:dyDescent="0.2">
      <c r="A61" s="43" t="s">
        <v>194</v>
      </c>
      <c r="B61" s="43"/>
      <c r="C61" s="43"/>
      <c r="D61" s="43"/>
    </row>
    <row r="62" spans="1:4" ht="76.5" customHeight="1" x14ac:dyDescent="0.2">
      <c r="A62" s="1" t="s">
        <v>195</v>
      </c>
      <c r="B62" s="1"/>
      <c r="C62" s="1"/>
      <c r="D62" s="1"/>
    </row>
    <row r="63" spans="1:4" ht="18" customHeight="1" x14ac:dyDescent="0.2">
      <c r="A63" s="3"/>
      <c r="B63" s="3"/>
      <c r="C63" s="3"/>
      <c r="D63" s="3"/>
    </row>
    <row r="64" spans="1:4" ht="18" customHeight="1" x14ac:dyDescent="0.2">
      <c r="A64" s="42" t="s">
        <v>196</v>
      </c>
      <c r="B64" s="42"/>
      <c r="C64" s="42"/>
      <c r="D64" s="42"/>
    </row>
    <row r="65" spans="1:4" ht="148.5" customHeight="1" x14ac:dyDescent="0.2">
      <c r="A65" s="9" t="s">
        <v>197</v>
      </c>
      <c r="B65" s="10"/>
      <c r="C65" s="10"/>
      <c r="D65" s="10"/>
    </row>
    <row r="66" spans="1:4" ht="235.5" customHeight="1" x14ac:dyDescent="0.2">
      <c r="A66" s="11" t="s">
        <v>198</v>
      </c>
      <c r="B66" s="8"/>
      <c r="C66" s="8"/>
      <c r="D66" s="8"/>
    </row>
    <row r="67" spans="1:4" ht="177.75" customHeight="1" x14ac:dyDescent="0.2">
      <c r="A67" s="11" t="s">
        <v>199</v>
      </c>
      <c r="B67" s="8"/>
      <c r="C67" s="8"/>
      <c r="D67" s="8"/>
    </row>
    <row r="68" spans="1:4" ht="264.75" customHeight="1" x14ac:dyDescent="0.2">
      <c r="A68" s="1" t="s">
        <v>200</v>
      </c>
      <c r="B68" s="8"/>
      <c r="C68" s="8"/>
      <c r="D68" s="8"/>
    </row>
    <row r="69" spans="1:4" ht="163.5" customHeight="1" x14ac:dyDescent="0.2">
      <c r="A69" s="1" t="s">
        <v>201</v>
      </c>
      <c r="B69" s="8"/>
      <c r="C69" s="8"/>
      <c r="D69" s="8"/>
    </row>
    <row r="70" spans="1:4" ht="322.5" customHeight="1" x14ac:dyDescent="0.2">
      <c r="A70" s="1" t="s">
        <v>202</v>
      </c>
      <c r="B70" s="1"/>
      <c r="C70" s="1"/>
      <c r="D70" s="1"/>
    </row>
    <row r="71" spans="1:4" ht="279" customHeight="1" x14ac:dyDescent="0.2">
      <c r="A71" s="11" t="s">
        <v>203</v>
      </c>
      <c r="B71" s="8"/>
      <c r="C71" s="8"/>
      <c r="D71" s="8"/>
    </row>
    <row r="72" spans="1:4" ht="141" customHeight="1" x14ac:dyDescent="0.2">
      <c r="A72" s="11" t="s">
        <v>204</v>
      </c>
      <c r="B72" s="11"/>
      <c r="C72" s="11"/>
      <c r="D72" s="11"/>
    </row>
    <row r="73" spans="1:4" ht="102" customHeight="1" x14ac:dyDescent="0.25">
      <c r="A73" s="12" t="s">
        <v>205</v>
      </c>
    </row>
    <row r="74" spans="1:4" ht="90.75" customHeight="1" x14ac:dyDescent="0.25">
      <c r="A74" s="13" t="s">
        <v>206</v>
      </c>
    </row>
  </sheetData>
  <mergeCells count="16">
    <mergeCell ref="A1:D1"/>
    <mergeCell ref="A3:D3"/>
    <mergeCell ref="A45:D45"/>
    <mergeCell ref="A46:D46"/>
    <mergeCell ref="A47:D47"/>
    <mergeCell ref="A48:D48"/>
    <mergeCell ref="A49:D49"/>
    <mergeCell ref="A54:D54"/>
    <mergeCell ref="A55:D55"/>
    <mergeCell ref="A56:D56"/>
    <mergeCell ref="A64:D64"/>
    <mergeCell ref="A57:D57"/>
    <mergeCell ref="A58:D58"/>
    <mergeCell ref="A59:D59"/>
    <mergeCell ref="A60:D60"/>
    <mergeCell ref="A61:D61"/>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5496"/>
  </sheetPr>
  <dimension ref="A1:AX73"/>
  <sheetViews>
    <sheetView zoomScaleNormal="100" workbookViewId="0">
      <pane xSplit="2" ySplit="2" topLeftCell="C4" activePane="bottomRight" state="frozen"/>
      <selection pane="topRight" activeCell="AS1" sqref="AS1"/>
      <selection pane="bottomLeft" activeCell="A4" sqref="A4"/>
      <selection pane="bottomRight" activeCell="C4" sqref="C4"/>
    </sheetView>
  </sheetViews>
  <sheetFormatPr defaultColWidth="8.5703125" defaultRowHeight="15" x14ac:dyDescent="0.25"/>
  <cols>
    <col min="1" max="1" width="18" style="2" customWidth="1"/>
    <col min="2" max="3" width="58" style="2" customWidth="1"/>
    <col min="4" max="4" width="12" style="2" customWidth="1"/>
    <col min="5" max="6" width="58" style="2" customWidth="1"/>
    <col min="7" max="7" width="43" style="2" customWidth="1"/>
    <col min="8" max="10" width="58" style="2" customWidth="1"/>
    <col min="11" max="11" width="44" style="2" customWidth="1"/>
    <col min="12" max="12" width="32" style="2" customWidth="1"/>
    <col min="13" max="19" width="58" style="2" customWidth="1"/>
    <col min="20" max="20" width="17" style="2" customWidth="1"/>
    <col min="21" max="25" width="58" style="2" customWidth="1"/>
    <col min="26" max="26" width="41" style="2" customWidth="1"/>
    <col min="27" max="27" width="47" style="2" customWidth="1"/>
    <col min="28" max="46" width="58" style="2" customWidth="1"/>
    <col min="47" max="48" width="15" style="2" customWidth="1"/>
    <col min="49" max="49" width="20" customWidth="1"/>
    <col min="50" max="50" width="22" customWidth="1"/>
  </cols>
  <sheetData>
    <row r="1" spans="1:50" ht="18" customHeight="1" x14ac:dyDescent="0.2">
      <c r="A1" s="50" t="s">
        <v>207</v>
      </c>
      <c r="B1" s="50"/>
      <c r="C1" s="50"/>
      <c r="D1" s="50"/>
      <c r="E1" s="50"/>
      <c r="F1" s="50"/>
      <c r="G1" s="50"/>
      <c r="H1" s="51" t="s">
        <v>208</v>
      </c>
      <c r="I1" s="51"/>
      <c r="J1" s="51"/>
      <c r="K1" s="51"/>
      <c r="L1" s="51"/>
      <c r="M1" s="51"/>
      <c r="N1" s="51"/>
      <c r="O1" s="51"/>
      <c r="P1" s="51"/>
      <c r="Q1" s="51"/>
      <c r="R1" s="51"/>
      <c r="S1" s="51"/>
      <c r="T1" s="51"/>
      <c r="U1" s="52" t="s">
        <v>209</v>
      </c>
      <c r="V1" s="52"/>
      <c r="W1" s="52"/>
      <c r="X1" s="52"/>
      <c r="Y1" s="52"/>
      <c r="Z1" s="53" t="s">
        <v>210</v>
      </c>
      <c r="AA1" s="53"/>
      <c r="AB1" s="53"/>
      <c r="AC1" s="53"/>
      <c r="AD1" s="54" t="s">
        <v>211</v>
      </c>
      <c r="AE1" s="54"/>
      <c r="AF1" s="54"/>
      <c r="AG1" s="54"/>
      <c r="AH1" s="54"/>
      <c r="AI1" s="54"/>
      <c r="AJ1" s="54"/>
      <c r="AK1" s="48" t="s">
        <v>212</v>
      </c>
      <c r="AL1" s="48"/>
      <c r="AM1" s="48"/>
      <c r="AN1" s="48"/>
      <c r="AO1" s="48"/>
      <c r="AP1" s="48"/>
      <c r="AQ1" s="48"/>
      <c r="AR1" s="48"/>
      <c r="AS1" s="49" t="s">
        <v>213</v>
      </c>
      <c r="AT1" s="49"/>
      <c r="AU1" s="49"/>
      <c r="AV1" s="49"/>
      <c r="AW1" s="3" t="s">
        <v>213</v>
      </c>
    </row>
    <row r="2" spans="1:50" ht="18" customHeight="1" x14ac:dyDescent="0.2">
      <c r="A2" s="15" t="s">
        <v>65</v>
      </c>
      <c r="B2" s="15" t="s">
        <v>214</v>
      </c>
      <c r="C2" s="15" t="s">
        <v>215</v>
      </c>
      <c r="D2" s="15" t="s">
        <v>71</v>
      </c>
      <c r="E2" s="15" t="s">
        <v>216</v>
      </c>
      <c r="F2" s="15" t="s">
        <v>217</v>
      </c>
      <c r="G2" s="15" t="s">
        <v>218</v>
      </c>
      <c r="H2" s="15" t="s">
        <v>75</v>
      </c>
      <c r="I2" s="15" t="s">
        <v>219</v>
      </c>
      <c r="J2" s="15" t="s">
        <v>78</v>
      </c>
      <c r="K2" s="15" t="s">
        <v>81</v>
      </c>
      <c r="L2" s="15" t="s">
        <v>84</v>
      </c>
      <c r="M2" s="15" t="s">
        <v>87</v>
      </c>
      <c r="N2" s="15" t="s">
        <v>220</v>
      </c>
      <c r="O2" s="15" t="s">
        <v>221</v>
      </c>
      <c r="P2" s="15" t="s">
        <v>222</v>
      </c>
      <c r="Q2" s="15" t="s">
        <v>223</v>
      </c>
      <c r="R2" s="15" t="s">
        <v>224</v>
      </c>
      <c r="S2" s="15" t="s">
        <v>225</v>
      </c>
      <c r="T2" s="15" t="s">
        <v>93</v>
      </c>
      <c r="U2" s="15" t="s">
        <v>226</v>
      </c>
      <c r="V2" s="15" t="s">
        <v>227</v>
      </c>
      <c r="W2" s="15" t="s">
        <v>99</v>
      </c>
      <c r="X2" s="15" t="s">
        <v>102</v>
      </c>
      <c r="Y2" s="15" t="s">
        <v>228</v>
      </c>
      <c r="Z2" s="15" t="s">
        <v>108</v>
      </c>
      <c r="AA2" s="15" t="s">
        <v>111</v>
      </c>
      <c r="AB2" s="15" t="s">
        <v>114</v>
      </c>
      <c r="AC2" s="15" t="s">
        <v>117</v>
      </c>
      <c r="AD2" s="15" t="s">
        <v>229</v>
      </c>
      <c r="AE2" s="15" t="s">
        <v>230</v>
      </c>
      <c r="AF2" s="15" t="s">
        <v>123</v>
      </c>
      <c r="AG2" s="15" t="s">
        <v>126</v>
      </c>
      <c r="AH2" s="15" t="s">
        <v>128</v>
      </c>
      <c r="AI2" s="15" t="s">
        <v>131</v>
      </c>
      <c r="AJ2" s="15" t="s">
        <v>134</v>
      </c>
      <c r="AK2" s="16" t="s">
        <v>140</v>
      </c>
      <c r="AL2" s="16" t="s">
        <v>143</v>
      </c>
      <c r="AM2" s="16" t="s">
        <v>145</v>
      </c>
      <c r="AN2" s="16" t="s">
        <v>147</v>
      </c>
      <c r="AO2" s="16" t="s">
        <v>150</v>
      </c>
      <c r="AP2" s="16" t="s">
        <v>153</v>
      </c>
      <c r="AQ2" s="16" t="s">
        <v>156</v>
      </c>
      <c r="AR2" s="16" t="s">
        <v>158</v>
      </c>
      <c r="AS2" s="15" t="s">
        <v>169</v>
      </c>
      <c r="AT2" s="15" t="s">
        <v>173</v>
      </c>
      <c r="AU2" s="15" t="s">
        <v>231</v>
      </c>
      <c r="AV2" s="15" t="s">
        <v>232</v>
      </c>
      <c r="AW2" s="17" t="s">
        <v>233</v>
      </c>
      <c r="AX2" s="17" t="s">
        <v>234</v>
      </c>
    </row>
    <row r="3" spans="1:50" ht="90.75" customHeight="1" x14ac:dyDescent="0.2">
      <c r="A3" s="18" t="s">
        <v>235</v>
      </c>
      <c r="B3" s="18" t="s">
        <v>236</v>
      </c>
      <c r="C3" s="18" t="s">
        <v>237</v>
      </c>
      <c r="D3" s="18">
        <v>2026</v>
      </c>
      <c r="E3" s="18" t="s">
        <v>238</v>
      </c>
      <c r="F3" s="18" t="s">
        <v>239</v>
      </c>
      <c r="G3" s="18" t="s">
        <v>240</v>
      </c>
      <c r="H3" s="18" t="s">
        <v>241</v>
      </c>
      <c r="I3" s="18" t="s">
        <v>242</v>
      </c>
      <c r="J3" s="18" t="s">
        <v>243</v>
      </c>
      <c r="K3" s="18" t="s">
        <v>244</v>
      </c>
      <c r="L3" s="18" t="s">
        <v>245</v>
      </c>
      <c r="M3" s="18" t="s">
        <v>246</v>
      </c>
      <c r="N3" s="18" t="s">
        <v>247</v>
      </c>
      <c r="O3" s="18">
        <v>5609</v>
      </c>
      <c r="P3" s="18">
        <v>5422</v>
      </c>
      <c r="Q3" s="18">
        <v>524</v>
      </c>
      <c r="R3" s="18">
        <v>506</v>
      </c>
      <c r="S3" s="18" t="s">
        <v>248</v>
      </c>
      <c r="T3" s="18" t="s">
        <v>249</v>
      </c>
      <c r="U3" s="18" t="s">
        <v>250</v>
      </c>
      <c r="V3" s="18" t="s">
        <v>251</v>
      </c>
      <c r="W3" s="18" t="s">
        <v>252</v>
      </c>
      <c r="X3" s="18" t="s">
        <v>253</v>
      </c>
      <c r="Y3" s="18" t="s">
        <v>254</v>
      </c>
      <c r="Z3" s="18" t="s">
        <v>255</v>
      </c>
      <c r="AA3" s="18" t="s">
        <v>256</v>
      </c>
      <c r="AB3" s="18" t="s">
        <v>257</v>
      </c>
      <c r="AC3" s="18" t="s">
        <v>258</v>
      </c>
      <c r="AD3" s="18" t="s">
        <v>259</v>
      </c>
      <c r="AE3" s="18" t="s">
        <v>260</v>
      </c>
      <c r="AF3" s="18" t="s">
        <v>261</v>
      </c>
      <c r="AG3" s="18" t="s">
        <v>262</v>
      </c>
      <c r="AH3" s="18" t="s">
        <v>263</v>
      </c>
      <c r="AI3" s="18" t="s">
        <v>264</v>
      </c>
      <c r="AJ3" s="18" t="s">
        <v>265</v>
      </c>
      <c r="AK3" s="18" t="s">
        <v>266</v>
      </c>
      <c r="AL3" s="18" t="s">
        <v>267</v>
      </c>
      <c r="AM3" s="18" t="s">
        <v>268</v>
      </c>
      <c r="AN3" s="18" t="s">
        <v>269</v>
      </c>
      <c r="AO3" s="18" t="s">
        <v>270</v>
      </c>
      <c r="AP3" s="18" t="s">
        <v>270</v>
      </c>
      <c r="AQ3" s="18" t="s">
        <v>270</v>
      </c>
      <c r="AR3" s="18" t="s">
        <v>271</v>
      </c>
      <c r="AS3" s="18" t="s">
        <v>272</v>
      </c>
      <c r="AT3" s="18" t="s">
        <v>273</v>
      </c>
      <c r="AU3" s="18" t="s">
        <v>274</v>
      </c>
      <c r="AV3" s="18" t="s">
        <v>275</v>
      </c>
      <c r="AW3" s="3" t="s">
        <v>276</v>
      </c>
      <c r="AX3" t="s">
        <v>270</v>
      </c>
    </row>
    <row r="4" spans="1:50" ht="395.25" customHeight="1" x14ac:dyDescent="0.2">
      <c r="A4" s="18" t="s">
        <v>277</v>
      </c>
      <c r="B4" s="18" t="s">
        <v>278</v>
      </c>
      <c r="C4" s="18" t="s">
        <v>279</v>
      </c>
      <c r="D4" s="18">
        <v>2026</v>
      </c>
      <c r="E4" s="18" t="s">
        <v>280</v>
      </c>
      <c r="F4" s="18" t="s">
        <v>281</v>
      </c>
      <c r="G4" s="18" t="s">
        <v>282</v>
      </c>
      <c r="H4" s="18" t="s">
        <v>283</v>
      </c>
      <c r="I4" s="18" t="s">
        <v>284</v>
      </c>
      <c r="J4" s="18" t="s">
        <v>285</v>
      </c>
      <c r="K4" s="18" t="s">
        <v>244</v>
      </c>
      <c r="L4" s="18" t="s">
        <v>245</v>
      </c>
      <c r="M4" s="18" t="s">
        <v>286</v>
      </c>
      <c r="N4" s="18" t="s">
        <v>287</v>
      </c>
      <c r="O4" s="18">
        <v>303</v>
      </c>
      <c r="P4" s="18">
        <v>303</v>
      </c>
      <c r="Q4" s="18">
        <v>30</v>
      </c>
      <c r="R4" s="18">
        <v>303</v>
      </c>
      <c r="S4" s="18" t="s">
        <v>288</v>
      </c>
      <c r="T4" s="18" t="s">
        <v>254</v>
      </c>
      <c r="U4" s="18" t="s">
        <v>289</v>
      </c>
      <c r="V4" s="18" t="s">
        <v>290</v>
      </c>
      <c r="W4" s="18" t="s">
        <v>291</v>
      </c>
      <c r="X4" s="18" t="s">
        <v>292</v>
      </c>
      <c r="Y4" s="18" t="s">
        <v>249</v>
      </c>
      <c r="Z4" s="18" t="s">
        <v>293</v>
      </c>
      <c r="AA4" s="18" t="s">
        <v>256</v>
      </c>
      <c r="AB4" s="18" t="s">
        <v>294</v>
      </c>
      <c r="AC4" s="18" t="s">
        <v>295</v>
      </c>
      <c r="AD4" s="18" t="s">
        <v>296</v>
      </c>
      <c r="AE4" s="18" t="s">
        <v>297</v>
      </c>
      <c r="AF4" s="18" t="s">
        <v>298</v>
      </c>
      <c r="AG4" s="18" t="s">
        <v>299</v>
      </c>
      <c r="AH4" s="18" t="s">
        <v>300</v>
      </c>
      <c r="AI4" s="18" t="s">
        <v>301</v>
      </c>
      <c r="AJ4" s="18" t="s">
        <v>302</v>
      </c>
      <c r="AK4" s="18" t="s">
        <v>303</v>
      </c>
      <c r="AL4" s="18" t="s">
        <v>304</v>
      </c>
      <c r="AM4" s="18" t="s">
        <v>305</v>
      </c>
      <c r="AN4" s="18" t="s">
        <v>306</v>
      </c>
      <c r="AO4" s="18" t="s">
        <v>270</v>
      </c>
      <c r="AP4" s="18" t="s">
        <v>307</v>
      </c>
      <c r="AQ4" s="18" t="s">
        <v>307</v>
      </c>
      <c r="AR4" s="18" t="s">
        <v>271</v>
      </c>
      <c r="AS4" s="18" t="s">
        <v>308</v>
      </c>
      <c r="AT4" s="18" t="s">
        <v>309</v>
      </c>
      <c r="AU4" s="18" t="s">
        <v>274</v>
      </c>
      <c r="AV4" s="18" t="s">
        <v>275</v>
      </c>
      <c r="AW4" s="3" t="s">
        <v>276</v>
      </c>
      <c r="AX4" t="s">
        <v>270</v>
      </c>
    </row>
    <row r="5" spans="1:50" ht="177.75" customHeight="1" x14ac:dyDescent="0.2">
      <c r="A5" s="18" t="s">
        <v>310</v>
      </c>
      <c r="B5" s="18" t="s">
        <v>311</v>
      </c>
      <c r="C5" s="18" t="s">
        <v>312</v>
      </c>
      <c r="D5" s="18">
        <v>2025</v>
      </c>
      <c r="E5" s="18" t="s">
        <v>313</v>
      </c>
      <c r="F5" s="18" t="s">
        <v>314</v>
      </c>
      <c r="G5" s="18" t="s">
        <v>315</v>
      </c>
      <c r="H5" s="18" t="s">
        <v>283</v>
      </c>
      <c r="I5" s="18" t="s">
        <v>316</v>
      </c>
      <c r="J5" s="18" t="s">
        <v>317</v>
      </c>
      <c r="K5" s="18" t="s">
        <v>244</v>
      </c>
      <c r="L5" s="18" t="s">
        <v>318</v>
      </c>
      <c r="M5" s="18" t="s">
        <v>319</v>
      </c>
      <c r="N5" s="18" t="s">
        <v>320</v>
      </c>
      <c r="O5" s="18">
        <v>509</v>
      </c>
      <c r="P5" s="18">
        <v>221</v>
      </c>
      <c r="Q5" s="18"/>
      <c r="R5" s="18">
        <v>221</v>
      </c>
      <c r="S5" s="18" t="s">
        <v>321</v>
      </c>
      <c r="T5" s="18" t="s">
        <v>322</v>
      </c>
      <c r="U5" s="18" t="s">
        <v>323</v>
      </c>
      <c r="V5" s="18" t="s">
        <v>324</v>
      </c>
      <c r="W5" s="18" t="s">
        <v>325</v>
      </c>
      <c r="X5" s="18" t="s">
        <v>326</v>
      </c>
      <c r="Y5" s="18" t="s">
        <v>322</v>
      </c>
      <c r="Z5" s="18" t="s">
        <v>293</v>
      </c>
      <c r="AA5" s="18" t="s">
        <v>256</v>
      </c>
      <c r="AB5" s="18" t="s">
        <v>327</v>
      </c>
      <c r="AC5" s="18" t="s">
        <v>328</v>
      </c>
      <c r="AD5" s="18" t="s">
        <v>329</v>
      </c>
      <c r="AE5" s="18" t="s">
        <v>330</v>
      </c>
      <c r="AF5" s="18" t="s">
        <v>331</v>
      </c>
      <c r="AG5" s="18" t="s">
        <v>332</v>
      </c>
      <c r="AH5" s="18" t="s">
        <v>333</v>
      </c>
      <c r="AI5" s="18" t="s">
        <v>334</v>
      </c>
      <c r="AJ5" s="18" t="s">
        <v>335</v>
      </c>
      <c r="AK5" s="18" t="s">
        <v>336</v>
      </c>
      <c r="AL5" s="18" t="s">
        <v>337</v>
      </c>
      <c r="AM5" s="18" t="s">
        <v>268</v>
      </c>
      <c r="AN5" s="18" t="s">
        <v>338</v>
      </c>
      <c r="AO5" s="18" t="s">
        <v>270</v>
      </c>
      <c r="AP5" s="18" t="s">
        <v>307</v>
      </c>
      <c r="AQ5" s="18" t="s">
        <v>307</v>
      </c>
      <c r="AR5" s="18" t="s">
        <v>271</v>
      </c>
      <c r="AS5" s="18" t="s">
        <v>339</v>
      </c>
      <c r="AT5" s="18" t="s">
        <v>340</v>
      </c>
      <c r="AU5" s="18" t="s">
        <v>274</v>
      </c>
      <c r="AV5" s="18" t="s">
        <v>275</v>
      </c>
      <c r="AW5" s="3" t="s">
        <v>276</v>
      </c>
      <c r="AX5" t="s">
        <v>270</v>
      </c>
    </row>
    <row r="6" spans="1:50" ht="134.25" customHeight="1" x14ac:dyDescent="0.2">
      <c r="A6" s="18" t="s">
        <v>341</v>
      </c>
      <c r="B6" s="18" t="s">
        <v>342</v>
      </c>
      <c r="C6" s="18" t="s">
        <v>343</v>
      </c>
      <c r="D6" s="18">
        <v>2026</v>
      </c>
      <c r="E6" s="18" t="s">
        <v>344</v>
      </c>
      <c r="F6" s="18" t="s">
        <v>345</v>
      </c>
      <c r="G6" s="18" t="s">
        <v>346</v>
      </c>
      <c r="H6" s="18" t="s">
        <v>347</v>
      </c>
      <c r="I6" s="18" t="s">
        <v>348</v>
      </c>
      <c r="J6" s="18" t="s">
        <v>349</v>
      </c>
      <c r="K6" s="18" t="s">
        <v>350</v>
      </c>
      <c r="L6" s="18" t="s">
        <v>245</v>
      </c>
      <c r="M6" s="18" t="s">
        <v>351</v>
      </c>
      <c r="N6" s="18" t="s">
        <v>352</v>
      </c>
      <c r="O6" s="18">
        <v>105</v>
      </c>
      <c r="P6" s="18">
        <v>210</v>
      </c>
      <c r="Q6" s="18"/>
      <c r="R6" s="18">
        <v>204</v>
      </c>
      <c r="S6" s="18" t="s">
        <v>353</v>
      </c>
      <c r="T6" s="18" t="s">
        <v>322</v>
      </c>
      <c r="U6" s="18" t="s">
        <v>354</v>
      </c>
      <c r="V6" s="18" t="s">
        <v>355</v>
      </c>
      <c r="W6" s="18" t="s">
        <v>356</v>
      </c>
      <c r="X6" s="18" t="s">
        <v>357</v>
      </c>
      <c r="Y6" s="18" t="s">
        <v>249</v>
      </c>
      <c r="Z6" s="18" t="s">
        <v>358</v>
      </c>
      <c r="AA6" s="18" t="s">
        <v>359</v>
      </c>
      <c r="AB6" s="18" t="s">
        <v>360</v>
      </c>
      <c r="AC6" s="18" t="s">
        <v>361</v>
      </c>
      <c r="AD6" s="18" t="s">
        <v>362</v>
      </c>
      <c r="AE6" s="18" t="s">
        <v>363</v>
      </c>
      <c r="AF6" s="18" t="s">
        <v>364</v>
      </c>
      <c r="AG6" s="18" t="s">
        <v>365</v>
      </c>
      <c r="AH6" s="18" t="s">
        <v>366</v>
      </c>
      <c r="AI6" s="18" t="s">
        <v>367</v>
      </c>
      <c r="AJ6" s="18" t="s">
        <v>368</v>
      </c>
      <c r="AK6" s="18" t="s">
        <v>369</v>
      </c>
      <c r="AL6" s="18" t="s">
        <v>370</v>
      </c>
      <c r="AM6" s="18" t="s">
        <v>371</v>
      </c>
      <c r="AN6" s="18" t="s">
        <v>372</v>
      </c>
      <c r="AO6" s="18" t="s">
        <v>373</v>
      </c>
      <c r="AP6" s="18" t="s">
        <v>307</v>
      </c>
      <c r="AQ6" s="18" t="s">
        <v>307</v>
      </c>
      <c r="AR6" s="18" t="s">
        <v>374</v>
      </c>
      <c r="AS6" s="18" t="s">
        <v>375</v>
      </c>
      <c r="AT6" s="18" t="s">
        <v>273</v>
      </c>
      <c r="AU6" s="18" t="s">
        <v>274</v>
      </c>
      <c r="AV6" s="18" t="s">
        <v>275</v>
      </c>
      <c r="AW6" s="3" t="s">
        <v>376</v>
      </c>
      <c r="AX6" t="s">
        <v>373</v>
      </c>
    </row>
    <row r="7" spans="1:50" ht="221.25" customHeight="1" x14ac:dyDescent="0.2">
      <c r="A7" s="18" t="s">
        <v>377</v>
      </c>
      <c r="B7" s="18" t="s">
        <v>378</v>
      </c>
      <c r="C7" s="18" t="s">
        <v>379</v>
      </c>
      <c r="D7" s="18">
        <v>2026</v>
      </c>
      <c r="E7" s="18" t="s">
        <v>380</v>
      </c>
      <c r="F7" s="18" t="s">
        <v>345</v>
      </c>
      <c r="G7" s="18" t="s">
        <v>381</v>
      </c>
      <c r="H7" s="18" t="s">
        <v>382</v>
      </c>
      <c r="I7" s="18" t="s">
        <v>383</v>
      </c>
      <c r="J7" s="18" t="s">
        <v>384</v>
      </c>
      <c r="K7" s="18" t="s">
        <v>385</v>
      </c>
      <c r="L7" s="18" t="s">
        <v>245</v>
      </c>
      <c r="M7" s="18" t="s">
        <v>386</v>
      </c>
      <c r="N7" s="18" t="s">
        <v>387</v>
      </c>
      <c r="O7" s="18">
        <v>2332</v>
      </c>
      <c r="P7" s="18">
        <v>2069</v>
      </c>
      <c r="Q7" s="18">
        <v>2138</v>
      </c>
      <c r="R7" s="18">
        <v>2069</v>
      </c>
      <c r="S7" s="18" t="s">
        <v>388</v>
      </c>
      <c r="T7" s="18" t="s">
        <v>322</v>
      </c>
      <c r="U7" s="18" t="s">
        <v>389</v>
      </c>
      <c r="V7" s="18" t="s">
        <v>390</v>
      </c>
      <c r="W7" s="18" t="s">
        <v>391</v>
      </c>
      <c r="X7" s="18" t="s">
        <v>392</v>
      </c>
      <c r="Y7" s="18" t="s">
        <v>254</v>
      </c>
      <c r="Z7" s="18" t="s">
        <v>393</v>
      </c>
      <c r="AA7" s="18" t="s">
        <v>256</v>
      </c>
      <c r="AB7" s="18" t="s">
        <v>394</v>
      </c>
      <c r="AC7" s="18" t="s">
        <v>395</v>
      </c>
      <c r="AD7" s="18" t="s">
        <v>396</v>
      </c>
      <c r="AE7" s="18" t="s">
        <v>397</v>
      </c>
      <c r="AF7" s="18" t="s">
        <v>398</v>
      </c>
      <c r="AG7" s="18" t="s">
        <v>399</v>
      </c>
      <c r="AH7" s="18" t="s">
        <v>400</v>
      </c>
      <c r="AI7" s="18" t="s">
        <v>401</v>
      </c>
      <c r="AJ7" s="18" t="s">
        <v>402</v>
      </c>
      <c r="AK7" s="18" t="s">
        <v>403</v>
      </c>
      <c r="AL7" s="18" t="s">
        <v>404</v>
      </c>
      <c r="AM7" s="18" t="s">
        <v>268</v>
      </c>
      <c r="AN7" s="18" t="s">
        <v>405</v>
      </c>
      <c r="AO7" s="18" t="s">
        <v>270</v>
      </c>
      <c r="AP7" s="18" t="s">
        <v>270</v>
      </c>
      <c r="AQ7" s="18" t="s">
        <v>307</v>
      </c>
      <c r="AR7" s="18" t="s">
        <v>359</v>
      </c>
      <c r="AS7" s="18" t="s">
        <v>406</v>
      </c>
      <c r="AT7" s="18" t="s">
        <v>407</v>
      </c>
      <c r="AU7" s="18" t="s">
        <v>274</v>
      </c>
      <c r="AV7" s="18" t="s">
        <v>275</v>
      </c>
      <c r="AW7" s="3" t="s">
        <v>359</v>
      </c>
      <c r="AX7" t="s">
        <v>270</v>
      </c>
    </row>
    <row r="8" spans="1:50" ht="408.75" customHeight="1" x14ac:dyDescent="0.2">
      <c r="A8" s="18" t="s">
        <v>408</v>
      </c>
      <c r="B8" s="18" t="s">
        <v>409</v>
      </c>
      <c r="C8" s="18" t="s">
        <v>410</v>
      </c>
      <c r="D8" s="18">
        <v>2026</v>
      </c>
      <c r="E8" s="18" t="s">
        <v>411</v>
      </c>
      <c r="F8" s="18" t="s">
        <v>412</v>
      </c>
      <c r="G8" s="18" t="s">
        <v>413</v>
      </c>
      <c r="H8" s="18" t="s">
        <v>283</v>
      </c>
      <c r="I8" s="18" t="s">
        <v>414</v>
      </c>
      <c r="J8" s="18" t="s">
        <v>415</v>
      </c>
      <c r="K8" s="18" t="s">
        <v>244</v>
      </c>
      <c r="L8" s="18" t="s">
        <v>245</v>
      </c>
      <c r="M8" s="18" t="s">
        <v>351</v>
      </c>
      <c r="N8" s="18" t="s">
        <v>416</v>
      </c>
      <c r="O8" s="18">
        <v>596</v>
      </c>
      <c r="P8" s="18">
        <v>596</v>
      </c>
      <c r="Q8" s="18">
        <v>100</v>
      </c>
      <c r="R8" s="18">
        <v>237</v>
      </c>
      <c r="S8" s="18" t="s">
        <v>417</v>
      </c>
      <c r="T8" s="18" t="s">
        <v>322</v>
      </c>
      <c r="U8" s="18" t="s">
        <v>418</v>
      </c>
      <c r="V8" s="18" t="s">
        <v>419</v>
      </c>
      <c r="W8" s="18" t="s">
        <v>420</v>
      </c>
      <c r="X8" s="18" t="s">
        <v>421</v>
      </c>
      <c r="Y8" s="18" t="s">
        <v>254</v>
      </c>
      <c r="Z8" s="18" t="s">
        <v>293</v>
      </c>
      <c r="AA8" s="18" t="s">
        <v>256</v>
      </c>
      <c r="AB8" s="18" t="s">
        <v>422</v>
      </c>
      <c r="AC8" s="18" t="s">
        <v>423</v>
      </c>
      <c r="AD8" s="18" t="s">
        <v>424</v>
      </c>
      <c r="AE8" s="18" t="s">
        <v>425</v>
      </c>
      <c r="AF8" s="18" t="s">
        <v>426</v>
      </c>
      <c r="AG8" s="18" t="s">
        <v>427</v>
      </c>
      <c r="AH8" s="18" t="s">
        <v>428</v>
      </c>
      <c r="AI8" s="18" t="s">
        <v>429</v>
      </c>
      <c r="AJ8" s="18" t="s">
        <v>430</v>
      </c>
      <c r="AK8" s="18" t="s">
        <v>431</v>
      </c>
      <c r="AL8" s="18" t="s">
        <v>432</v>
      </c>
      <c r="AM8" s="18" t="s">
        <v>433</v>
      </c>
      <c r="AN8" s="18" t="s">
        <v>434</v>
      </c>
      <c r="AO8" s="18" t="s">
        <v>435</v>
      </c>
      <c r="AP8" s="18" t="s">
        <v>307</v>
      </c>
      <c r="AQ8" s="18" t="s">
        <v>307</v>
      </c>
      <c r="AR8" s="18" t="s">
        <v>436</v>
      </c>
      <c r="AS8" s="18" t="s">
        <v>437</v>
      </c>
      <c r="AT8" s="18" t="s">
        <v>438</v>
      </c>
      <c r="AU8" s="18" t="s">
        <v>274</v>
      </c>
      <c r="AV8" s="18" t="s">
        <v>275</v>
      </c>
      <c r="AW8" s="3" t="s">
        <v>276</v>
      </c>
      <c r="AX8" t="s">
        <v>270</v>
      </c>
    </row>
    <row r="9" spans="1:50" ht="408.75" customHeight="1" x14ac:dyDescent="0.2">
      <c r="A9" s="18" t="s">
        <v>439</v>
      </c>
      <c r="B9" s="18" t="s">
        <v>440</v>
      </c>
      <c r="C9" s="18" t="s">
        <v>441</v>
      </c>
      <c r="D9" s="18">
        <v>2025</v>
      </c>
      <c r="E9" s="18" t="s">
        <v>411</v>
      </c>
      <c r="F9" s="18" t="s">
        <v>442</v>
      </c>
      <c r="G9" s="18" t="s">
        <v>443</v>
      </c>
      <c r="H9" s="18" t="s">
        <v>283</v>
      </c>
      <c r="I9" s="18" t="s">
        <v>444</v>
      </c>
      <c r="J9" s="18" t="s">
        <v>445</v>
      </c>
      <c r="K9" s="18" t="s">
        <v>244</v>
      </c>
      <c r="L9" s="18" t="s">
        <v>318</v>
      </c>
      <c r="M9" s="18" t="s">
        <v>446</v>
      </c>
      <c r="N9" s="18" t="s">
        <v>447</v>
      </c>
      <c r="O9" s="18">
        <v>341026</v>
      </c>
      <c r="P9" s="18">
        <v>2220</v>
      </c>
      <c r="Q9" s="18">
        <v>1885</v>
      </c>
      <c r="R9" s="18">
        <v>335</v>
      </c>
      <c r="S9" s="18" t="s">
        <v>448</v>
      </c>
      <c r="T9" s="18" t="s">
        <v>322</v>
      </c>
      <c r="U9" s="18" t="s">
        <v>449</v>
      </c>
      <c r="V9" s="18" t="s">
        <v>450</v>
      </c>
      <c r="W9" s="18" t="s">
        <v>451</v>
      </c>
      <c r="X9" s="18" t="s">
        <v>452</v>
      </c>
      <c r="Y9" s="18" t="s">
        <v>322</v>
      </c>
      <c r="Z9" s="18" t="s">
        <v>293</v>
      </c>
      <c r="AA9" s="18" t="s">
        <v>256</v>
      </c>
      <c r="AB9" s="18" t="s">
        <v>453</v>
      </c>
      <c r="AC9" s="18" t="s">
        <v>454</v>
      </c>
      <c r="AD9" s="18" t="s">
        <v>455</v>
      </c>
      <c r="AE9" s="18" t="s">
        <v>456</v>
      </c>
      <c r="AF9" s="18" t="s">
        <v>457</v>
      </c>
      <c r="AG9" s="18" t="s">
        <v>458</v>
      </c>
      <c r="AH9" s="18" t="s">
        <v>459</v>
      </c>
      <c r="AI9" s="18" t="s">
        <v>460</v>
      </c>
      <c r="AJ9" s="18" t="s">
        <v>461</v>
      </c>
      <c r="AK9" s="18" t="s">
        <v>462</v>
      </c>
      <c r="AL9" s="18" t="s">
        <v>463</v>
      </c>
      <c r="AM9" s="18" t="s">
        <v>464</v>
      </c>
      <c r="AN9" s="18" t="s">
        <v>465</v>
      </c>
      <c r="AO9" s="18" t="s">
        <v>466</v>
      </c>
      <c r="AP9" s="18" t="s">
        <v>307</v>
      </c>
      <c r="AQ9" s="18" t="s">
        <v>307</v>
      </c>
      <c r="AR9" s="18" t="s">
        <v>467</v>
      </c>
      <c r="AS9" s="18" t="s">
        <v>468</v>
      </c>
      <c r="AT9" s="18" t="s">
        <v>469</v>
      </c>
      <c r="AU9" s="18" t="s">
        <v>274</v>
      </c>
      <c r="AV9" s="18" t="s">
        <v>275</v>
      </c>
      <c r="AW9" s="3" t="s">
        <v>359</v>
      </c>
      <c r="AX9" t="s">
        <v>270</v>
      </c>
    </row>
    <row r="10" spans="1:50" ht="120" customHeight="1" x14ac:dyDescent="0.2">
      <c r="A10" s="18" t="s">
        <v>470</v>
      </c>
      <c r="B10" s="18" t="s">
        <v>471</v>
      </c>
      <c r="C10" s="18" t="s">
        <v>472</v>
      </c>
      <c r="D10" s="18">
        <v>2025</v>
      </c>
      <c r="E10" s="18" t="s">
        <v>473</v>
      </c>
      <c r="F10" s="18" t="s">
        <v>474</v>
      </c>
      <c r="G10" s="18" t="s">
        <v>475</v>
      </c>
      <c r="H10" s="18" t="s">
        <v>347</v>
      </c>
      <c r="I10" s="18" t="s">
        <v>476</v>
      </c>
      <c r="J10" s="18" t="s">
        <v>477</v>
      </c>
      <c r="K10" s="18" t="s">
        <v>350</v>
      </c>
      <c r="L10" s="18" t="s">
        <v>245</v>
      </c>
      <c r="M10" s="18" t="s">
        <v>351</v>
      </c>
      <c r="N10" s="18" t="s">
        <v>478</v>
      </c>
      <c r="O10" s="18" t="s">
        <v>479</v>
      </c>
      <c r="P10" s="18" t="s">
        <v>480</v>
      </c>
      <c r="Q10" s="18" t="s">
        <v>481</v>
      </c>
      <c r="R10" s="18" t="s">
        <v>482</v>
      </c>
      <c r="S10" s="18" t="s">
        <v>483</v>
      </c>
      <c r="T10" s="18" t="s">
        <v>322</v>
      </c>
      <c r="U10" s="18" t="s">
        <v>484</v>
      </c>
      <c r="V10" s="18" t="s">
        <v>485</v>
      </c>
      <c r="W10" s="18" t="s">
        <v>486</v>
      </c>
      <c r="X10" s="18" t="s">
        <v>487</v>
      </c>
      <c r="Y10" s="18" t="s">
        <v>322</v>
      </c>
      <c r="Z10" s="18" t="s">
        <v>358</v>
      </c>
      <c r="AA10" s="18" t="s">
        <v>488</v>
      </c>
      <c r="AB10" s="18" t="s">
        <v>489</v>
      </c>
      <c r="AC10" s="18" t="s">
        <v>490</v>
      </c>
      <c r="AD10" s="18" t="s">
        <v>491</v>
      </c>
      <c r="AE10" s="18" t="s">
        <v>492</v>
      </c>
      <c r="AF10" s="18" t="s">
        <v>493</v>
      </c>
      <c r="AG10" s="18" t="s">
        <v>494</v>
      </c>
      <c r="AH10" s="18" t="s">
        <v>495</v>
      </c>
      <c r="AI10" s="18" t="s">
        <v>496</v>
      </c>
      <c r="AJ10" s="18" t="s">
        <v>497</v>
      </c>
      <c r="AK10" s="18" t="s">
        <v>498</v>
      </c>
      <c r="AL10" s="18" t="s">
        <v>498</v>
      </c>
      <c r="AM10" s="18" t="s">
        <v>499</v>
      </c>
      <c r="AN10" s="18" t="s">
        <v>500</v>
      </c>
      <c r="AO10" s="18" t="s">
        <v>501</v>
      </c>
      <c r="AP10" s="18" t="s">
        <v>502</v>
      </c>
      <c r="AQ10" s="18" t="s">
        <v>503</v>
      </c>
      <c r="AR10" s="18" t="s">
        <v>374</v>
      </c>
      <c r="AS10" s="18" t="s">
        <v>504</v>
      </c>
      <c r="AT10" s="18" t="s">
        <v>505</v>
      </c>
      <c r="AU10" s="18" t="s">
        <v>274</v>
      </c>
      <c r="AV10" s="18" t="s">
        <v>275</v>
      </c>
      <c r="AW10" s="3" t="s">
        <v>376</v>
      </c>
      <c r="AX10" t="s">
        <v>373</v>
      </c>
    </row>
    <row r="11" spans="1:50" ht="120" customHeight="1" x14ac:dyDescent="0.2">
      <c r="A11" s="18" t="s">
        <v>506</v>
      </c>
      <c r="B11" s="18" t="s">
        <v>507</v>
      </c>
      <c r="C11" s="18" t="s">
        <v>508</v>
      </c>
      <c r="D11" s="18">
        <v>2024</v>
      </c>
      <c r="E11" s="18" t="s">
        <v>509</v>
      </c>
      <c r="F11" s="18" t="s">
        <v>510</v>
      </c>
      <c r="G11" s="18" t="s">
        <v>511</v>
      </c>
      <c r="H11" s="18" t="s">
        <v>241</v>
      </c>
      <c r="I11" s="18" t="s">
        <v>512</v>
      </c>
      <c r="J11" s="18" t="s">
        <v>513</v>
      </c>
      <c r="K11" s="18" t="s">
        <v>244</v>
      </c>
      <c r="L11" s="18" t="s">
        <v>245</v>
      </c>
      <c r="M11" s="18" t="s">
        <v>514</v>
      </c>
      <c r="N11" s="18" t="s">
        <v>515</v>
      </c>
      <c r="O11" s="18">
        <v>48</v>
      </c>
      <c r="P11" s="18">
        <v>48</v>
      </c>
      <c r="Q11" s="18">
        <v>48</v>
      </c>
      <c r="R11" s="18" t="s">
        <v>516</v>
      </c>
      <c r="S11" s="18" t="s">
        <v>517</v>
      </c>
      <c r="T11" s="18" t="s">
        <v>254</v>
      </c>
      <c r="U11" s="18" t="s">
        <v>518</v>
      </c>
      <c r="V11" s="18" t="s">
        <v>519</v>
      </c>
      <c r="W11" s="18" t="s">
        <v>520</v>
      </c>
      <c r="X11" s="18" t="s">
        <v>521</v>
      </c>
      <c r="Y11" s="18" t="s">
        <v>254</v>
      </c>
      <c r="Z11" s="18" t="s">
        <v>255</v>
      </c>
      <c r="AA11" s="18" t="s">
        <v>522</v>
      </c>
      <c r="AB11" s="18" t="s">
        <v>523</v>
      </c>
      <c r="AC11" s="18" t="s">
        <v>524</v>
      </c>
      <c r="AD11" s="18" t="s">
        <v>525</v>
      </c>
      <c r="AE11" s="18" t="s">
        <v>526</v>
      </c>
      <c r="AF11" s="18" t="s">
        <v>527</v>
      </c>
      <c r="AG11" s="18" t="s">
        <v>528</v>
      </c>
      <c r="AH11" s="18" t="s">
        <v>529</v>
      </c>
      <c r="AI11" s="18" t="s">
        <v>530</v>
      </c>
      <c r="AJ11" s="18" t="s">
        <v>531</v>
      </c>
      <c r="AK11" s="18" t="s">
        <v>532</v>
      </c>
      <c r="AL11" s="18" t="s">
        <v>498</v>
      </c>
      <c r="AM11" s="18" t="s">
        <v>533</v>
      </c>
      <c r="AN11" s="18" t="s">
        <v>534</v>
      </c>
      <c r="AO11" s="18" t="s">
        <v>535</v>
      </c>
      <c r="AP11" s="18" t="s">
        <v>536</v>
      </c>
      <c r="AQ11" s="18" t="s">
        <v>537</v>
      </c>
      <c r="AR11" s="18" t="s">
        <v>538</v>
      </c>
      <c r="AS11" s="18" t="s">
        <v>539</v>
      </c>
      <c r="AT11" s="18" t="s">
        <v>540</v>
      </c>
      <c r="AU11" s="18" t="s">
        <v>274</v>
      </c>
      <c r="AV11" s="18" t="s">
        <v>275</v>
      </c>
      <c r="AW11" s="3" t="s">
        <v>276</v>
      </c>
      <c r="AX11" t="s">
        <v>373</v>
      </c>
    </row>
    <row r="12" spans="1:50" ht="120" customHeight="1" x14ac:dyDescent="0.2">
      <c r="A12" s="18" t="s">
        <v>541</v>
      </c>
      <c r="B12" s="18" t="s">
        <v>542</v>
      </c>
      <c r="C12" s="18" t="s">
        <v>543</v>
      </c>
      <c r="D12" s="18">
        <v>2024</v>
      </c>
      <c r="E12" s="18" t="s">
        <v>544</v>
      </c>
      <c r="F12" s="18" t="s">
        <v>545</v>
      </c>
      <c r="G12" s="18" t="s">
        <v>546</v>
      </c>
      <c r="H12" s="18" t="s">
        <v>241</v>
      </c>
      <c r="I12" s="18" t="s">
        <v>547</v>
      </c>
      <c r="J12" s="18" t="s">
        <v>548</v>
      </c>
      <c r="K12" s="18" t="s">
        <v>244</v>
      </c>
      <c r="L12" s="18" t="s">
        <v>245</v>
      </c>
      <c r="M12" s="18" t="s">
        <v>549</v>
      </c>
      <c r="N12" s="18" t="s">
        <v>550</v>
      </c>
      <c r="O12" s="18" t="s">
        <v>551</v>
      </c>
      <c r="P12" s="18" t="s">
        <v>552</v>
      </c>
      <c r="Q12" s="18" t="s">
        <v>553</v>
      </c>
      <c r="R12" s="18" t="s">
        <v>554</v>
      </c>
      <c r="S12" s="18" t="s">
        <v>555</v>
      </c>
      <c r="T12" s="18" t="s">
        <v>254</v>
      </c>
      <c r="U12" s="18" t="s">
        <v>518</v>
      </c>
      <c r="V12" s="18" t="s">
        <v>556</v>
      </c>
      <c r="W12" s="18" t="s">
        <v>557</v>
      </c>
      <c r="X12" s="18" t="s">
        <v>558</v>
      </c>
      <c r="Y12" s="18" t="s">
        <v>254</v>
      </c>
      <c r="Z12" s="18" t="s">
        <v>255</v>
      </c>
      <c r="AA12" s="18" t="s">
        <v>522</v>
      </c>
      <c r="AB12" s="18" t="s">
        <v>559</v>
      </c>
      <c r="AC12" s="18" t="s">
        <v>560</v>
      </c>
      <c r="AD12" s="18" t="s">
        <v>561</v>
      </c>
      <c r="AE12" s="18" t="s">
        <v>562</v>
      </c>
      <c r="AF12" s="18" t="s">
        <v>563</v>
      </c>
      <c r="AG12" s="18" t="s">
        <v>564</v>
      </c>
      <c r="AH12" s="18" t="s">
        <v>565</v>
      </c>
      <c r="AI12" s="18" t="s">
        <v>566</v>
      </c>
      <c r="AJ12" s="18" t="s">
        <v>567</v>
      </c>
      <c r="AK12" s="18" t="s">
        <v>568</v>
      </c>
      <c r="AL12" s="18" t="s">
        <v>498</v>
      </c>
      <c r="AM12" s="18" t="s">
        <v>569</v>
      </c>
      <c r="AN12" s="18" t="s">
        <v>570</v>
      </c>
      <c r="AO12" s="18" t="s">
        <v>571</v>
      </c>
      <c r="AP12" s="18" t="s">
        <v>572</v>
      </c>
      <c r="AQ12" s="18" t="s">
        <v>573</v>
      </c>
      <c r="AR12" s="18" t="s">
        <v>574</v>
      </c>
      <c r="AS12" s="18" t="s">
        <v>575</v>
      </c>
      <c r="AT12" s="18" t="s">
        <v>576</v>
      </c>
      <c r="AU12" s="18" t="s">
        <v>274</v>
      </c>
      <c r="AV12" s="18" t="s">
        <v>275</v>
      </c>
      <c r="AW12" s="3" t="s">
        <v>276</v>
      </c>
      <c r="AX12" t="s">
        <v>270</v>
      </c>
    </row>
    <row r="13" spans="1:50" ht="105" customHeight="1" x14ac:dyDescent="0.2">
      <c r="A13" s="18" t="s">
        <v>577</v>
      </c>
      <c r="B13" s="18" t="s">
        <v>578</v>
      </c>
      <c r="C13" s="18" t="s">
        <v>579</v>
      </c>
      <c r="D13" s="18">
        <v>2024</v>
      </c>
      <c r="E13" s="18" t="s">
        <v>544</v>
      </c>
      <c r="F13" s="18" t="s">
        <v>580</v>
      </c>
      <c r="G13" s="18" t="s">
        <v>581</v>
      </c>
      <c r="H13" s="18" t="s">
        <v>347</v>
      </c>
      <c r="I13" s="18" t="s">
        <v>582</v>
      </c>
      <c r="J13" s="18" t="s">
        <v>583</v>
      </c>
      <c r="K13" s="18" t="s">
        <v>244</v>
      </c>
      <c r="L13" s="18" t="s">
        <v>318</v>
      </c>
      <c r="M13" s="18" t="s">
        <v>584</v>
      </c>
      <c r="N13" s="18" t="s">
        <v>585</v>
      </c>
      <c r="O13" s="18" t="s">
        <v>586</v>
      </c>
      <c r="P13" s="18" t="s">
        <v>587</v>
      </c>
      <c r="Q13" s="18" t="s">
        <v>588</v>
      </c>
      <c r="R13" s="18" t="s">
        <v>589</v>
      </c>
      <c r="S13" s="18" t="s">
        <v>590</v>
      </c>
      <c r="T13" s="18" t="s">
        <v>254</v>
      </c>
      <c r="U13" s="18" t="s">
        <v>518</v>
      </c>
      <c r="V13" s="18" t="s">
        <v>591</v>
      </c>
      <c r="W13" s="18" t="s">
        <v>592</v>
      </c>
      <c r="X13" s="18" t="s">
        <v>593</v>
      </c>
      <c r="Y13" s="18" t="s">
        <v>322</v>
      </c>
      <c r="Z13" s="18" t="s">
        <v>358</v>
      </c>
      <c r="AA13" s="18" t="s">
        <v>488</v>
      </c>
      <c r="AB13" s="18" t="s">
        <v>594</v>
      </c>
      <c r="AC13" s="18" t="s">
        <v>595</v>
      </c>
      <c r="AD13" s="18" t="s">
        <v>596</v>
      </c>
      <c r="AE13" s="18" t="s">
        <v>597</v>
      </c>
      <c r="AF13" s="18" t="s">
        <v>598</v>
      </c>
      <c r="AG13" s="18" t="s">
        <v>599</v>
      </c>
      <c r="AH13" s="18" t="s">
        <v>600</v>
      </c>
      <c r="AI13" s="18" t="s">
        <v>601</v>
      </c>
      <c r="AJ13" s="18" t="s">
        <v>602</v>
      </c>
      <c r="AK13" s="18" t="s">
        <v>603</v>
      </c>
      <c r="AL13" s="18" t="s">
        <v>498</v>
      </c>
      <c r="AM13" s="18" t="s">
        <v>604</v>
      </c>
      <c r="AN13" s="18" t="s">
        <v>605</v>
      </c>
      <c r="AO13" s="18" t="s">
        <v>606</v>
      </c>
      <c r="AP13" s="18" t="s">
        <v>607</v>
      </c>
      <c r="AQ13" s="18" t="s">
        <v>608</v>
      </c>
      <c r="AR13" s="18" t="s">
        <v>609</v>
      </c>
      <c r="AS13" s="18" t="s">
        <v>610</v>
      </c>
      <c r="AT13" s="18" t="s">
        <v>611</v>
      </c>
      <c r="AU13" s="18" t="s">
        <v>274</v>
      </c>
      <c r="AV13" s="18" t="s">
        <v>275</v>
      </c>
      <c r="AW13" s="3" t="s">
        <v>276</v>
      </c>
      <c r="AX13" t="s">
        <v>270</v>
      </c>
    </row>
    <row r="14" spans="1:50" ht="120" customHeight="1" x14ac:dyDescent="0.2">
      <c r="A14" s="18" t="s">
        <v>612</v>
      </c>
      <c r="B14" s="18" t="s">
        <v>613</v>
      </c>
      <c r="C14" s="18" t="s">
        <v>614</v>
      </c>
      <c r="D14" s="18">
        <v>2023</v>
      </c>
      <c r="E14" s="18" t="s">
        <v>615</v>
      </c>
      <c r="F14" s="18" t="s">
        <v>616</v>
      </c>
      <c r="G14" s="18" t="s">
        <v>617</v>
      </c>
      <c r="H14" s="18" t="s">
        <v>241</v>
      </c>
      <c r="I14" s="18" t="s">
        <v>618</v>
      </c>
      <c r="J14" s="18" t="s">
        <v>619</v>
      </c>
      <c r="K14" s="18" t="s">
        <v>244</v>
      </c>
      <c r="L14" s="18" t="s">
        <v>245</v>
      </c>
      <c r="M14" s="18" t="s">
        <v>620</v>
      </c>
      <c r="N14" s="18" t="s">
        <v>621</v>
      </c>
      <c r="O14" s="18" t="s">
        <v>622</v>
      </c>
      <c r="P14" s="18" t="s">
        <v>623</v>
      </c>
      <c r="Q14" s="18" t="s">
        <v>624</v>
      </c>
      <c r="R14" s="18" t="s">
        <v>625</v>
      </c>
      <c r="S14" s="18" t="s">
        <v>626</v>
      </c>
      <c r="T14" s="18" t="s">
        <v>254</v>
      </c>
      <c r="U14" s="18" t="s">
        <v>518</v>
      </c>
      <c r="V14" s="18" t="s">
        <v>627</v>
      </c>
      <c r="W14" s="18" t="s">
        <v>628</v>
      </c>
      <c r="X14" s="18" t="s">
        <v>629</v>
      </c>
      <c r="Y14" s="18" t="s">
        <v>322</v>
      </c>
      <c r="Z14" s="18" t="s">
        <v>255</v>
      </c>
      <c r="AA14" s="18" t="s">
        <v>522</v>
      </c>
      <c r="AB14" s="18" t="s">
        <v>630</v>
      </c>
      <c r="AC14" s="18" t="s">
        <v>631</v>
      </c>
      <c r="AD14" s="18" t="s">
        <v>632</v>
      </c>
      <c r="AE14" s="18" t="s">
        <v>633</v>
      </c>
      <c r="AF14" s="18" t="s">
        <v>634</v>
      </c>
      <c r="AG14" s="18" t="s">
        <v>635</v>
      </c>
      <c r="AH14" s="18" t="s">
        <v>636</v>
      </c>
      <c r="AI14" s="18" t="s">
        <v>637</v>
      </c>
      <c r="AJ14" s="18" t="s">
        <v>638</v>
      </c>
      <c r="AK14" s="18" t="s">
        <v>639</v>
      </c>
      <c r="AL14" s="18" t="s">
        <v>254</v>
      </c>
      <c r="AM14" s="18" t="s">
        <v>640</v>
      </c>
      <c r="AN14" s="18" t="s">
        <v>641</v>
      </c>
      <c r="AO14" s="18" t="s">
        <v>642</v>
      </c>
      <c r="AP14" s="18" t="s">
        <v>643</v>
      </c>
      <c r="AQ14" s="18" t="s">
        <v>644</v>
      </c>
      <c r="AR14" s="18" t="s">
        <v>645</v>
      </c>
      <c r="AS14" s="18" t="s">
        <v>646</v>
      </c>
      <c r="AT14" s="18" t="s">
        <v>647</v>
      </c>
      <c r="AU14" s="18" t="s">
        <v>274</v>
      </c>
      <c r="AV14" s="18" t="s">
        <v>275</v>
      </c>
      <c r="AW14" s="3" t="s">
        <v>276</v>
      </c>
      <c r="AX14" t="s">
        <v>373</v>
      </c>
    </row>
    <row r="15" spans="1:50" ht="177.75" customHeight="1" x14ac:dyDescent="0.2">
      <c r="A15" s="18" t="s">
        <v>648</v>
      </c>
      <c r="B15" s="18" t="s">
        <v>649</v>
      </c>
      <c r="C15" s="18" t="s">
        <v>650</v>
      </c>
      <c r="D15" s="18">
        <v>2026</v>
      </c>
      <c r="E15" s="18" t="s">
        <v>651</v>
      </c>
      <c r="F15" s="18" t="s">
        <v>442</v>
      </c>
      <c r="G15" s="18" t="s">
        <v>652</v>
      </c>
      <c r="H15" s="18" t="s">
        <v>241</v>
      </c>
      <c r="I15" s="18" t="s">
        <v>653</v>
      </c>
      <c r="J15" s="18" t="s">
        <v>654</v>
      </c>
      <c r="K15" s="18" t="s">
        <v>350</v>
      </c>
      <c r="L15" s="18" t="s">
        <v>245</v>
      </c>
      <c r="M15" s="18" t="s">
        <v>319</v>
      </c>
      <c r="N15" s="18" t="s">
        <v>655</v>
      </c>
      <c r="O15" s="18" t="s">
        <v>656</v>
      </c>
      <c r="P15" s="18" t="s">
        <v>657</v>
      </c>
      <c r="Q15" s="18" t="s">
        <v>658</v>
      </c>
      <c r="R15" s="18" t="s">
        <v>659</v>
      </c>
      <c r="S15" s="18" t="s">
        <v>660</v>
      </c>
      <c r="T15" s="18" t="s">
        <v>254</v>
      </c>
      <c r="U15" s="18" t="s">
        <v>661</v>
      </c>
      <c r="V15" s="18" t="s">
        <v>662</v>
      </c>
      <c r="W15" s="18" t="s">
        <v>663</v>
      </c>
      <c r="X15" s="18" t="s">
        <v>664</v>
      </c>
      <c r="Y15" s="18" t="s">
        <v>665</v>
      </c>
      <c r="Z15" s="18" t="s">
        <v>255</v>
      </c>
      <c r="AA15" s="18" t="s">
        <v>256</v>
      </c>
      <c r="AB15" s="18" t="s">
        <v>666</v>
      </c>
      <c r="AC15" s="18" t="s">
        <v>667</v>
      </c>
      <c r="AD15" s="18" t="s">
        <v>668</v>
      </c>
      <c r="AE15" s="18" t="s">
        <v>669</v>
      </c>
      <c r="AF15" s="18" t="s">
        <v>670</v>
      </c>
      <c r="AG15" s="18" t="s">
        <v>671</v>
      </c>
      <c r="AH15" s="18" t="s">
        <v>672</v>
      </c>
      <c r="AI15" s="18" t="s">
        <v>673</v>
      </c>
      <c r="AJ15" s="18" t="s">
        <v>674</v>
      </c>
      <c r="AK15" s="18" t="s">
        <v>675</v>
      </c>
      <c r="AL15" s="18" t="s">
        <v>676</v>
      </c>
      <c r="AM15" s="18" t="s">
        <v>677</v>
      </c>
      <c r="AN15" s="18" t="s">
        <v>678</v>
      </c>
      <c r="AO15" s="18" t="s">
        <v>679</v>
      </c>
      <c r="AP15" s="18" t="s">
        <v>680</v>
      </c>
      <c r="AQ15" s="18" t="s">
        <v>681</v>
      </c>
      <c r="AR15" s="18" t="s">
        <v>682</v>
      </c>
      <c r="AS15" s="18" t="s">
        <v>683</v>
      </c>
      <c r="AT15" s="18" t="s">
        <v>684</v>
      </c>
      <c r="AU15" s="18" t="s">
        <v>274</v>
      </c>
      <c r="AV15" s="18" t="s">
        <v>275</v>
      </c>
      <c r="AW15" s="3" t="s">
        <v>276</v>
      </c>
      <c r="AX15" t="s">
        <v>373</v>
      </c>
    </row>
    <row r="16" spans="1:50" ht="105" customHeight="1" x14ac:dyDescent="0.2">
      <c r="A16" s="18" t="s">
        <v>685</v>
      </c>
      <c r="B16" s="18" t="s">
        <v>686</v>
      </c>
      <c r="C16" s="18" t="s">
        <v>687</v>
      </c>
      <c r="D16" s="18">
        <v>2025</v>
      </c>
      <c r="E16" s="18" t="s">
        <v>688</v>
      </c>
      <c r="F16" s="18" t="s">
        <v>689</v>
      </c>
      <c r="G16" s="18" t="s">
        <v>690</v>
      </c>
      <c r="H16" s="18" t="s">
        <v>283</v>
      </c>
      <c r="I16" s="18" t="s">
        <v>691</v>
      </c>
      <c r="J16" s="18" t="s">
        <v>692</v>
      </c>
      <c r="K16" s="18" t="s">
        <v>244</v>
      </c>
      <c r="L16" s="18" t="s">
        <v>245</v>
      </c>
      <c r="M16" s="18" t="s">
        <v>693</v>
      </c>
      <c r="N16" s="18" t="s">
        <v>694</v>
      </c>
      <c r="O16" s="18">
        <v>860</v>
      </c>
      <c r="P16" s="18" t="s">
        <v>695</v>
      </c>
      <c r="Q16" s="18">
        <v>860</v>
      </c>
      <c r="R16" s="18">
        <v>860</v>
      </c>
      <c r="S16" s="18" t="s">
        <v>696</v>
      </c>
      <c r="T16" s="18" t="s">
        <v>254</v>
      </c>
      <c r="U16" s="18" t="s">
        <v>518</v>
      </c>
      <c r="V16" s="18" t="s">
        <v>697</v>
      </c>
      <c r="W16" s="18" t="s">
        <v>698</v>
      </c>
      <c r="X16" s="18" t="s">
        <v>699</v>
      </c>
      <c r="Y16" s="18" t="s">
        <v>254</v>
      </c>
      <c r="Z16" s="18" t="s">
        <v>293</v>
      </c>
      <c r="AA16" s="18" t="s">
        <v>256</v>
      </c>
      <c r="AB16" s="18" t="s">
        <v>700</v>
      </c>
      <c r="AC16" s="18" t="s">
        <v>701</v>
      </c>
      <c r="AD16" s="18" t="s">
        <v>702</v>
      </c>
      <c r="AE16" s="18" t="s">
        <v>703</v>
      </c>
      <c r="AF16" s="18" t="s">
        <v>704</v>
      </c>
      <c r="AG16" s="18" t="s">
        <v>705</v>
      </c>
      <c r="AH16" s="18" t="s">
        <v>706</v>
      </c>
      <c r="AI16" s="18" t="s">
        <v>707</v>
      </c>
      <c r="AJ16" s="18" t="s">
        <v>708</v>
      </c>
      <c r="AK16" s="18" t="s">
        <v>709</v>
      </c>
      <c r="AL16" s="18" t="s">
        <v>710</v>
      </c>
      <c r="AM16" s="18" t="s">
        <v>711</v>
      </c>
      <c r="AN16" s="18" t="s">
        <v>712</v>
      </c>
      <c r="AO16" s="18" t="s">
        <v>713</v>
      </c>
      <c r="AP16" s="18" t="s">
        <v>714</v>
      </c>
      <c r="AQ16" s="18" t="s">
        <v>715</v>
      </c>
      <c r="AR16" s="18" t="s">
        <v>716</v>
      </c>
      <c r="AS16" s="18" t="s">
        <v>717</v>
      </c>
      <c r="AT16" s="18" t="s">
        <v>718</v>
      </c>
      <c r="AU16" s="18" t="s">
        <v>274</v>
      </c>
      <c r="AV16" s="18" t="s">
        <v>275</v>
      </c>
      <c r="AW16" s="3" t="s">
        <v>276</v>
      </c>
      <c r="AX16" t="s">
        <v>373</v>
      </c>
    </row>
    <row r="17" spans="1:50" ht="163.5" customHeight="1" x14ac:dyDescent="0.2">
      <c r="A17" s="18" t="s">
        <v>719</v>
      </c>
      <c r="B17" s="18" t="s">
        <v>720</v>
      </c>
      <c r="C17" s="18" t="s">
        <v>721</v>
      </c>
      <c r="D17" s="18">
        <v>2026</v>
      </c>
      <c r="E17" s="18" t="s">
        <v>722</v>
      </c>
      <c r="F17" s="18" t="s">
        <v>723</v>
      </c>
      <c r="G17" s="18" t="s">
        <v>724</v>
      </c>
      <c r="H17" s="18" t="s">
        <v>241</v>
      </c>
      <c r="I17" s="18" t="s">
        <v>725</v>
      </c>
      <c r="J17" s="18" t="s">
        <v>726</v>
      </c>
      <c r="K17" s="18" t="s">
        <v>244</v>
      </c>
      <c r="L17" s="18" t="s">
        <v>245</v>
      </c>
      <c r="M17" s="18" t="s">
        <v>727</v>
      </c>
      <c r="N17" s="18" t="s">
        <v>728</v>
      </c>
      <c r="O17" s="18">
        <v>120</v>
      </c>
      <c r="P17" s="18">
        <v>120</v>
      </c>
      <c r="Q17" s="18" t="s">
        <v>729</v>
      </c>
      <c r="R17" s="18">
        <v>120</v>
      </c>
      <c r="S17" s="18" t="s">
        <v>730</v>
      </c>
      <c r="T17" s="18" t="s">
        <v>254</v>
      </c>
      <c r="U17" s="18" t="s">
        <v>731</v>
      </c>
      <c r="V17" s="18" t="s">
        <v>732</v>
      </c>
      <c r="W17" s="18" t="s">
        <v>733</v>
      </c>
      <c r="X17" s="18" t="s">
        <v>734</v>
      </c>
      <c r="Y17" s="18" t="s">
        <v>735</v>
      </c>
      <c r="Z17" s="18" t="s">
        <v>255</v>
      </c>
      <c r="AA17" s="18" t="s">
        <v>522</v>
      </c>
      <c r="AB17" s="18" t="s">
        <v>736</v>
      </c>
      <c r="AC17" s="18" t="s">
        <v>737</v>
      </c>
      <c r="AD17" s="18" t="s">
        <v>738</v>
      </c>
      <c r="AE17" s="18" t="s">
        <v>739</v>
      </c>
      <c r="AF17" s="18" t="s">
        <v>740</v>
      </c>
      <c r="AG17" s="18" t="s">
        <v>741</v>
      </c>
      <c r="AH17" s="18" t="s">
        <v>742</v>
      </c>
      <c r="AI17" s="18" t="s">
        <v>743</v>
      </c>
      <c r="AJ17" s="18" t="s">
        <v>744</v>
      </c>
      <c r="AK17" s="18" t="s">
        <v>745</v>
      </c>
      <c r="AL17" s="18" t="s">
        <v>746</v>
      </c>
      <c r="AM17" s="18" t="s">
        <v>747</v>
      </c>
      <c r="AN17" s="18" t="s">
        <v>748</v>
      </c>
      <c r="AO17" s="18" t="s">
        <v>749</v>
      </c>
      <c r="AP17" s="18" t="s">
        <v>750</v>
      </c>
      <c r="AQ17" s="18" t="s">
        <v>751</v>
      </c>
      <c r="AR17" s="18" t="s">
        <v>752</v>
      </c>
      <c r="AS17" s="18" t="s">
        <v>753</v>
      </c>
      <c r="AT17" s="18" t="s">
        <v>754</v>
      </c>
      <c r="AU17" s="18" t="s">
        <v>274</v>
      </c>
      <c r="AV17" s="18" t="s">
        <v>275</v>
      </c>
      <c r="AW17" s="3" t="s">
        <v>359</v>
      </c>
      <c r="AX17" t="s">
        <v>270</v>
      </c>
    </row>
    <row r="18" spans="1:50" ht="148.5" customHeight="1" x14ac:dyDescent="0.2">
      <c r="A18" s="18" t="s">
        <v>755</v>
      </c>
      <c r="B18" s="18" t="s">
        <v>756</v>
      </c>
      <c r="C18" s="18" t="s">
        <v>757</v>
      </c>
      <c r="D18" s="18">
        <v>2025</v>
      </c>
      <c r="E18" s="18" t="s">
        <v>544</v>
      </c>
      <c r="F18" s="18" t="s">
        <v>758</v>
      </c>
      <c r="G18" s="18" t="s">
        <v>759</v>
      </c>
      <c r="H18" s="18" t="s">
        <v>283</v>
      </c>
      <c r="I18" s="18" t="s">
        <v>760</v>
      </c>
      <c r="J18" s="18" t="s">
        <v>761</v>
      </c>
      <c r="K18" s="18" t="s">
        <v>244</v>
      </c>
      <c r="L18" s="18" t="s">
        <v>245</v>
      </c>
      <c r="M18" s="18" t="s">
        <v>351</v>
      </c>
      <c r="N18" s="18" t="s">
        <v>762</v>
      </c>
      <c r="O18" s="18" t="s">
        <v>763</v>
      </c>
      <c r="P18" s="18" t="s">
        <v>764</v>
      </c>
      <c r="Q18" s="18" t="s">
        <v>765</v>
      </c>
      <c r="R18" s="18" t="s">
        <v>766</v>
      </c>
      <c r="S18" s="18" t="s">
        <v>767</v>
      </c>
      <c r="T18" s="18" t="s">
        <v>254</v>
      </c>
      <c r="U18" s="18" t="s">
        <v>768</v>
      </c>
      <c r="V18" s="18" t="s">
        <v>769</v>
      </c>
      <c r="W18" s="18" t="s">
        <v>770</v>
      </c>
      <c r="X18" s="18" t="s">
        <v>771</v>
      </c>
      <c r="Y18" s="18" t="s">
        <v>254</v>
      </c>
      <c r="Z18" s="18" t="s">
        <v>293</v>
      </c>
      <c r="AA18" s="18" t="s">
        <v>256</v>
      </c>
      <c r="AB18" s="18" t="s">
        <v>772</v>
      </c>
      <c r="AC18" s="18" t="s">
        <v>773</v>
      </c>
      <c r="AD18" s="18" t="s">
        <v>774</v>
      </c>
      <c r="AE18" s="18" t="s">
        <v>775</v>
      </c>
      <c r="AF18" s="18" t="s">
        <v>776</v>
      </c>
      <c r="AG18" s="18" t="s">
        <v>777</v>
      </c>
      <c r="AH18" s="18" t="s">
        <v>778</v>
      </c>
      <c r="AI18" s="18" t="s">
        <v>779</v>
      </c>
      <c r="AJ18" s="18" t="s">
        <v>780</v>
      </c>
      <c r="AK18" s="18" t="s">
        <v>781</v>
      </c>
      <c r="AL18" s="18" t="s">
        <v>710</v>
      </c>
      <c r="AM18" s="18" t="s">
        <v>782</v>
      </c>
      <c r="AN18" s="18" t="s">
        <v>783</v>
      </c>
      <c r="AO18" s="18" t="s">
        <v>784</v>
      </c>
      <c r="AP18" s="18" t="s">
        <v>785</v>
      </c>
      <c r="AQ18" s="18" t="s">
        <v>786</v>
      </c>
      <c r="AR18" s="18" t="s">
        <v>787</v>
      </c>
      <c r="AS18" s="18" t="s">
        <v>788</v>
      </c>
      <c r="AT18" s="18" t="s">
        <v>789</v>
      </c>
      <c r="AU18" s="18" t="s">
        <v>274</v>
      </c>
      <c r="AV18" s="18" t="s">
        <v>275</v>
      </c>
      <c r="AW18" s="3" t="s">
        <v>359</v>
      </c>
      <c r="AX18" t="s">
        <v>270</v>
      </c>
    </row>
    <row r="19" spans="1:50" ht="120" customHeight="1" x14ac:dyDescent="0.2">
      <c r="A19" s="18" t="s">
        <v>790</v>
      </c>
      <c r="B19" s="18" t="s">
        <v>791</v>
      </c>
      <c r="C19" s="18" t="s">
        <v>792</v>
      </c>
      <c r="D19" s="18">
        <v>2024</v>
      </c>
      <c r="E19" s="18" t="s">
        <v>793</v>
      </c>
      <c r="F19" s="18" t="s">
        <v>442</v>
      </c>
      <c r="G19" s="18" t="s">
        <v>794</v>
      </c>
      <c r="H19" s="18" t="s">
        <v>241</v>
      </c>
      <c r="I19" s="18" t="s">
        <v>795</v>
      </c>
      <c r="J19" s="18" t="s">
        <v>796</v>
      </c>
      <c r="K19" s="18" t="s">
        <v>350</v>
      </c>
      <c r="L19" s="18" t="s">
        <v>245</v>
      </c>
      <c r="M19" s="18" t="s">
        <v>797</v>
      </c>
      <c r="N19" s="18" t="s">
        <v>798</v>
      </c>
      <c r="O19" s="18">
        <v>48</v>
      </c>
      <c r="P19" s="18" t="s">
        <v>799</v>
      </c>
      <c r="Q19" s="18">
        <v>48</v>
      </c>
      <c r="R19" s="18">
        <v>48</v>
      </c>
      <c r="S19" s="18" t="s">
        <v>800</v>
      </c>
      <c r="T19" s="18" t="s">
        <v>254</v>
      </c>
      <c r="U19" s="18" t="s">
        <v>801</v>
      </c>
      <c r="V19" s="18" t="s">
        <v>802</v>
      </c>
      <c r="W19" s="18" t="s">
        <v>803</v>
      </c>
      <c r="X19" s="18" t="s">
        <v>804</v>
      </c>
      <c r="Y19" s="18" t="s">
        <v>805</v>
      </c>
      <c r="Z19" s="18" t="s">
        <v>255</v>
      </c>
      <c r="AA19" s="18" t="s">
        <v>522</v>
      </c>
      <c r="AB19" s="18" t="s">
        <v>806</v>
      </c>
      <c r="AC19" s="18" t="s">
        <v>807</v>
      </c>
      <c r="AD19" s="18" t="s">
        <v>808</v>
      </c>
      <c r="AE19" s="18" t="s">
        <v>809</v>
      </c>
      <c r="AF19" s="18" t="s">
        <v>810</v>
      </c>
      <c r="AG19" s="18" t="s">
        <v>811</v>
      </c>
      <c r="AH19" s="18" t="s">
        <v>812</v>
      </c>
      <c r="AI19" s="18" t="s">
        <v>813</v>
      </c>
      <c r="AJ19" s="18" t="s">
        <v>814</v>
      </c>
      <c r="AK19" s="18" t="s">
        <v>815</v>
      </c>
      <c r="AL19" s="18" t="s">
        <v>816</v>
      </c>
      <c r="AM19" s="18" t="s">
        <v>817</v>
      </c>
      <c r="AN19" s="18" t="s">
        <v>818</v>
      </c>
      <c r="AO19" s="18" t="s">
        <v>819</v>
      </c>
      <c r="AP19" s="18" t="s">
        <v>820</v>
      </c>
      <c r="AQ19" s="18" t="s">
        <v>821</v>
      </c>
      <c r="AR19" s="18" t="s">
        <v>822</v>
      </c>
      <c r="AS19" s="18" t="s">
        <v>823</v>
      </c>
      <c r="AT19" s="18" t="s">
        <v>824</v>
      </c>
      <c r="AU19" s="18" t="s">
        <v>274</v>
      </c>
      <c r="AV19" s="18" t="s">
        <v>275</v>
      </c>
      <c r="AW19" s="3" t="s">
        <v>276</v>
      </c>
      <c r="AX19" t="s">
        <v>373</v>
      </c>
    </row>
    <row r="20" spans="1:50" ht="120" customHeight="1" x14ac:dyDescent="0.2">
      <c r="A20" s="18" t="s">
        <v>825</v>
      </c>
      <c r="B20" s="18" t="s">
        <v>826</v>
      </c>
      <c r="C20" s="18" t="s">
        <v>827</v>
      </c>
      <c r="D20" s="18">
        <v>2024</v>
      </c>
      <c r="E20" s="18" t="s">
        <v>828</v>
      </c>
      <c r="F20" s="18" t="s">
        <v>829</v>
      </c>
      <c r="G20" s="18" t="s">
        <v>830</v>
      </c>
      <c r="H20" s="18" t="s">
        <v>283</v>
      </c>
      <c r="I20" s="18" t="s">
        <v>831</v>
      </c>
      <c r="J20" s="18" t="s">
        <v>832</v>
      </c>
      <c r="K20" s="18" t="s">
        <v>385</v>
      </c>
      <c r="L20" s="18" t="s">
        <v>245</v>
      </c>
      <c r="M20" s="18" t="s">
        <v>286</v>
      </c>
      <c r="N20" s="18" t="s">
        <v>833</v>
      </c>
      <c r="O20" s="18" t="s">
        <v>834</v>
      </c>
      <c r="P20" s="18" t="s">
        <v>835</v>
      </c>
      <c r="Q20" s="18" t="s">
        <v>836</v>
      </c>
      <c r="R20" s="18" t="s">
        <v>837</v>
      </c>
      <c r="S20" s="18" t="s">
        <v>838</v>
      </c>
      <c r="T20" s="18" t="s">
        <v>254</v>
      </c>
      <c r="U20" s="18" t="s">
        <v>839</v>
      </c>
      <c r="V20" s="18" t="s">
        <v>840</v>
      </c>
      <c r="W20" s="18" t="s">
        <v>841</v>
      </c>
      <c r="X20" s="18" t="s">
        <v>842</v>
      </c>
      <c r="Y20" s="18" t="s">
        <v>843</v>
      </c>
      <c r="Z20" s="18" t="s">
        <v>293</v>
      </c>
      <c r="AA20" s="18" t="s">
        <v>359</v>
      </c>
      <c r="AB20" s="18" t="s">
        <v>844</v>
      </c>
      <c r="AC20" s="18" t="s">
        <v>845</v>
      </c>
      <c r="AD20" s="18" t="s">
        <v>846</v>
      </c>
      <c r="AE20" s="18" t="s">
        <v>847</v>
      </c>
      <c r="AF20" s="18" t="s">
        <v>848</v>
      </c>
      <c r="AG20" s="18" t="s">
        <v>849</v>
      </c>
      <c r="AH20" s="18" t="s">
        <v>850</v>
      </c>
      <c r="AI20" s="18" t="s">
        <v>851</v>
      </c>
      <c r="AJ20" s="18" t="s">
        <v>852</v>
      </c>
      <c r="AK20" s="18" t="s">
        <v>853</v>
      </c>
      <c r="AL20" s="18" t="s">
        <v>498</v>
      </c>
      <c r="AM20" s="18" t="s">
        <v>854</v>
      </c>
      <c r="AN20" s="18" t="s">
        <v>855</v>
      </c>
      <c r="AO20" s="18" t="s">
        <v>856</v>
      </c>
      <c r="AP20" s="18" t="s">
        <v>857</v>
      </c>
      <c r="AQ20" s="18" t="s">
        <v>858</v>
      </c>
      <c r="AR20" s="18" t="s">
        <v>859</v>
      </c>
      <c r="AS20" s="18" t="s">
        <v>860</v>
      </c>
      <c r="AT20" s="18" t="s">
        <v>861</v>
      </c>
      <c r="AU20" s="18" t="s">
        <v>274</v>
      </c>
      <c r="AV20" s="18" t="s">
        <v>275</v>
      </c>
      <c r="AW20" s="3" t="s">
        <v>276</v>
      </c>
      <c r="AX20" t="s">
        <v>373</v>
      </c>
    </row>
    <row r="21" spans="1:50" ht="134.25" customHeight="1" x14ac:dyDescent="0.2">
      <c r="A21" s="18" t="s">
        <v>862</v>
      </c>
      <c r="B21" s="18" t="s">
        <v>863</v>
      </c>
      <c r="C21" s="18" t="s">
        <v>864</v>
      </c>
      <c r="D21" s="18">
        <v>2026</v>
      </c>
      <c r="E21" s="18" t="s">
        <v>498</v>
      </c>
      <c r="F21" s="18" t="s">
        <v>865</v>
      </c>
      <c r="G21" s="18" t="s">
        <v>866</v>
      </c>
      <c r="H21" s="18" t="s">
        <v>241</v>
      </c>
      <c r="I21" s="18" t="s">
        <v>867</v>
      </c>
      <c r="J21" s="18" t="s">
        <v>868</v>
      </c>
      <c r="K21" s="18" t="s">
        <v>244</v>
      </c>
      <c r="L21" s="18" t="s">
        <v>245</v>
      </c>
      <c r="M21" s="18" t="s">
        <v>286</v>
      </c>
      <c r="N21" s="18" t="s">
        <v>869</v>
      </c>
      <c r="O21" s="18" t="s">
        <v>870</v>
      </c>
      <c r="P21" s="18" t="s">
        <v>871</v>
      </c>
      <c r="Q21" s="18" t="s">
        <v>872</v>
      </c>
      <c r="R21" s="18" t="s">
        <v>873</v>
      </c>
      <c r="S21" s="18" t="s">
        <v>874</v>
      </c>
      <c r="T21" s="18" t="s">
        <v>254</v>
      </c>
      <c r="U21" s="18" t="s">
        <v>875</v>
      </c>
      <c r="V21" s="18" t="s">
        <v>876</v>
      </c>
      <c r="W21" s="18" t="s">
        <v>877</v>
      </c>
      <c r="X21" s="18" t="s">
        <v>878</v>
      </c>
      <c r="Y21" s="18" t="s">
        <v>879</v>
      </c>
      <c r="Z21" s="18" t="s">
        <v>255</v>
      </c>
      <c r="AA21" s="18" t="s">
        <v>522</v>
      </c>
      <c r="AB21" s="18" t="s">
        <v>880</v>
      </c>
      <c r="AC21" s="18" t="s">
        <v>881</v>
      </c>
      <c r="AD21" s="18" t="s">
        <v>882</v>
      </c>
      <c r="AE21" s="18" t="s">
        <v>883</v>
      </c>
      <c r="AF21" s="18" t="s">
        <v>884</v>
      </c>
      <c r="AG21" s="18" t="s">
        <v>885</v>
      </c>
      <c r="AH21" s="18" t="s">
        <v>886</v>
      </c>
      <c r="AI21" s="18" t="s">
        <v>887</v>
      </c>
      <c r="AJ21" s="18" t="s">
        <v>888</v>
      </c>
      <c r="AK21" s="18" t="s">
        <v>889</v>
      </c>
      <c r="AL21" s="18" t="s">
        <v>890</v>
      </c>
      <c r="AM21" s="18" t="s">
        <v>891</v>
      </c>
      <c r="AN21" s="18" t="s">
        <v>892</v>
      </c>
      <c r="AO21" s="18" t="s">
        <v>893</v>
      </c>
      <c r="AP21" s="18" t="s">
        <v>894</v>
      </c>
      <c r="AQ21" s="18" t="s">
        <v>895</v>
      </c>
      <c r="AR21" s="18" t="s">
        <v>896</v>
      </c>
      <c r="AS21" s="18" t="s">
        <v>897</v>
      </c>
      <c r="AT21" s="18" t="s">
        <v>898</v>
      </c>
      <c r="AU21" s="18" t="s">
        <v>274</v>
      </c>
      <c r="AV21" s="18" t="s">
        <v>275</v>
      </c>
      <c r="AW21" s="3" t="s">
        <v>276</v>
      </c>
      <c r="AX21" t="s">
        <v>373</v>
      </c>
    </row>
    <row r="22" spans="1:50" ht="322.5" customHeight="1" x14ac:dyDescent="0.2">
      <c r="A22" s="18" t="s">
        <v>899</v>
      </c>
      <c r="B22" s="18" t="s">
        <v>900</v>
      </c>
      <c r="C22" s="18" t="s">
        <v>901</v>
      </c>
      <c r="D22" s="18">
        <v>2026</v>
      </c>
      <c r="E22" s="18" t="s">
        <v>902</v>
      </c>
      <c r="F22" s="18" t="s">
        <v>903</v>
      </c>
      <c r="G22" s="18" t="s">
        <v>904</v>
      </c>
      <c r="H22" s="18" t="s">
        <v>241</v>
      </c>
      <c r="I22" s="18" t="s">
        <v>905</v>
      </c>
      <c r="J22" s="18" t="s">
        <v>906</v>
      </c>
      <c r="K22" s="18" t="s">
        <v>385</v>
      </c>
      <c r="L22" s="18" t="s">
        <v>245</v>
      </c>
      <c r="M22" s="18" t="s">
        <v>286</v>
      </c>
      <c r="N22" s="18" t="s">
        <v>907</v>
      </c>
      <c r="O22" s="18" t="s">
        <v>908</v>
      </c>
      <c r="P22" s="18" t="s">
        <v>909</v>
      </c>
      <c r="Q22" s="18" t="s">
        <v>910</v>
      </c>
      <c r="R22" s="18" t="s">
        <v>911</v>
      </c>
      <c r="S22" s="18" t="s">
        <v>912</v>
      </c>
      <c r="T22" s="18" t="s">
        <v>254</v>
      </c>
      <c r="U22" s="18" t="s">
        <v>839</v>
      </c>
      <c r="V22" s="18" t="s">
        <v>913</v>
      </c>
      <c r="W22" s="18" t="s">
        <v>914</v>
      </c>
      <c r="X22" s="18" t="s">
        <v>915</v>
      </c>
      <c r="Y22" s="18" t="s">
        <v>916</v>
      </c>
      <c r="Z22" s="18" t="s">
        <v>255</v>
      </c>
      <c r="AA22" s="18" t="s">
        <v>522</v>
      </c>
      <c r="AB22" s="18" t="s">
        <v>917</v>
      </c>
      <c r="AC22" s="18" t="s">
        <v>918</v>
      </c>
      <c r="AD22" s="18" t="s">
        <v>919</v>
      </c>
      <c r="AE22" s="18" t="s">
        <v>920</v>
      </c>
      <c r="AF22" s="18" t="s">
        <v>921</v>
      </c>
      <c r="AG22" s="18" t="s">
        <v>922</v>
      </c>
      <c r="AH22" s="18" t="s">
        <v>923</v>
      </c>
      <c r="AI22" s="18" t="s">
        <v>924</v>
      </c>
      <c r="AJ22" s="18" t="s">
        <v>925</v>
      </c>
      <c r="AK22" s="18" t="s">
        <v>926</v>
      </c>
      <c r="AL22" s="18" t="s">
        <v>927</v>
      </c>
      <c r="AM22" s="18" t="s">
        <v>928</v>
      </c>
      <c r="AN22" s="18" t="s">
        <v>929</v>
      </c>
      <c r="AO22" s="18" t="s">
        <v>930</v>
      </c>
      <c r="AP22" s="18" t="s">
        <v>931</v>
      </c>
      <c r="AQ22" s="18" t="s">
        <v>932</v>
      </c>
      <c r="AR22" s="18" t="s">
        <v>933</v>
      </c>
      <c r="AS22" s="18" t="s">
        <v>934</v>
      </c>
      <c r="AT22" s="18" t="s">
        <v>935</v>
      </c>
      <c r="AU22" s="18" t="s">
        <v>274</v>
      </c>
      <c r="AV22" s="18" t="s">
        <v>275</v>
      </c>
      <c r="AW22" s="3" t="s">
        <v>276</v>
      </c>
      <c r="AX22" t="s">
        <v>270</v>
      </c>
    </row>
    <row r="23" spans="1:50" ht="120" customHeight="1" x14ac:dyDescent="0.2">
      <c r="A23" s="18" t="s">
        <v>936</v>
      </c>
      <c r="B23" s="18" t="s">
        <v>937</v>
      </c>
      <c r="C23" s="18" t="s">
        <v>938</v>
      </c>
      <c r="D23" s="18">
        <v>2024</v>
      </c>
      <c r="E23" s="18" t="s">
        <v>939</v>
      </c>
      <c r="F23" s="18" t="s">
        <v>940</v>
      </c>
      <c r="G23" s="18" t="s">
        <v>941</v>
      </c>
      <c r="H23" s="18" t="s">
        <v>241</v>
      </c>
      <c r="I23" s="18" t="s">
        <v>942</v>
      </c>
      <c r="J23" s="18" t="s">
        <v>943</v>
      </c>
      <c r="K23" s="18" t="s">
        <v>244</v>
      </c>
      <c r="L23" s="18" t="s">
        <v>318</v>
      </c>
      <c r="M23" s="18" t="s">
        <v>944</v>
      </c>
      <c r="N23" s="18" t="s">
        <v>945</v>
      </c>
      <c r="O23" s="18" t="s">
        <v>946</v>
      </c>
      <c r="P23" s="18" t="s">
        <v>947</v>
      </c>
      <c r="Q23" s="18" t="s">
        <v>948</v>
      </c>
      <c r="R23" s="18" t="s">
        <v>949</v>
      </c>
      <c r="S23" s="18" t="s">
        <v>950</v>
      </c>
      <c r="T23" s="18" t="s">
        <v>254</v>
      </c>
      <c r="U23" s="18" t="s">
        <v>951</v>
      </c>
      <c r="V23" s="18" t="s">
        <v>952</v>
      </c>
      <c r="W23" s="18" t="s">
        <v>953</v>
      </c>
      <c r="X23" s="18" t="s">
        <v>954</v>
      </c>
      <c r="Y23" s="18" t="s">
        <v>955</v>
      </c>
      <c r="Z23" s="18" t="s">
        <v>255</v>
      </c>
      <c r="AA23" s="18" t="s">
        <v>256</v>
      </c>
      <c r="AB23" s="18" t="s">
        <v>956</v>
      </c>
      <c r="AC23" s="18" t="s">
        <v>957</v>
      </c>
      <c r="AD23" s="18" t="s">
        <v>958</v>
      </c>
      <c r="AE23" s="18" t="s">
        <v>959</v>
      </c>
      <c r="AF23" s="18" t="s">
        <v>960</v>
      </c>
      <c r="AG23" s="18" t="s">
        <v>961</v>
      </c>
      <c r="AH23" s="18" t="s">
        <v>962</v>
      </c>
      <c r="AI23" s="18" t="s">
        <v>963</v>
      </c>
      <c r="AJ23" s="18" t="s">
        <v>964</v>
      </c>
      <c r="AK23" s="18" t="s">
        <v>965</v>
      </c>
      <c r="AL23" s="18" t="s">
        <v>966</v>
      </c>
      <c r="AM23" s="18" t="s">
        <v>967</v>
      </c>
      <c r="AN23" s="18" t="s">
        <v>968</v>
      </c>
      <c r="AO23" s="18" t="s">
        <v>969</v>
      </c>
      <c r="AP23" s="18" t="s">
        <v>970</v>
      </c>
      <c r="AQ23" s="18" t="s">
        <v>971</v>
      </c>
      <c r="AR23" s="18" t="s">
        <v>972</v>
      </c>
      <c r="AS23" s="18" t="s">
        <v>973</v>
      </c>
      <c r="AT23" s="18" t="s">
        <v>974</v>
      </c>
      <c r="AU23" s="18" t="s">
        <v>274</v>
      </c>
      <c r="AV23" s="18" t="s">
        <v>275</v>
      </c>
      <c r="AW23" s="3" t="s">
        <v>276</v>
      </c>
      <c r="AX23" t="s">
        <v>373</v>
      </c>
    </row>
    <row r="24" spans="1:50" ht="134.25" customHeight="1" x14ac:dyDescent="0.2">
      <c r="A24" s="18" t="s">
        <v>975</v>
      </c>
      <c r="B24" s="18" t="s">
        <v>976</v>
      </c>
      <c r="C24" s="18" t="s">
        <v>977</v>
      </c>
      <c r="D24" s="18">
        <v>2026</v>
      </c>
      <c r="E24" s="18" t="s">
        <v>978</v>
      </c>
      <c r="F24" s="18" t="s">
        <v>979</v>
      </c>
      <c r="G24" s="18" t="s">
        <v>980</v>
      </c>
      <c r="H24" s="18" t="s">
        <v>241</v>
      </c>
      <c r="I24" s="18" t="s">
        <v>981</v>
      </c>
      <c r="J24" s="18" t="s">
        <v>982</v>
      </c>
      <c r="K24" s="18" t="s">
        <v>244</v>
      </c>
      <c r="L24" s="18" t="s">
        <v>245</v>
      </c>
      <c r="M24" s="18" t="s">
        <v>983</v>
      </c>
      <c r="N24" s="18" t="s">
        <v>984</v>
      </c>
      <c r="O24" s="18">
        <v>2336</v>
      </c>
      <c r="P24" s="18">
        <v>326</v>
      </c>
      <c r="Q24" s="18">
        <v>1665</v>
      </c>
      <c r="R24" s="18">
        <v>326</v>
      </c>
      <c r="S24" s="18" t="s">
        <v>985</v>
      </c>
      <c r="T24" s="18" t="s">
        <v>322</v>
      </c>
      <c r="U24" s="18" t="s">
        <v>986</v>
      </c>
      <c r="V24" s="18" t="s">
        <v>987</v>
      </c>
      <c r="W24" s="18" t="s">
        <v>988</v>
      </c>
      <c r="X24" s="18" t="s">
        <v>989</v>
      </c>
      <c r="Y24" s="18" t="s">
        <v>254</v>
      </c>
      <c r="Z24" s="18" t="s">
        <v>255</v>
      </c>
      <c r="AA24" s="18" t="s">
        <v>488</v>
      </c>
      <c r="AB24" s="18" t="s">
        <v>990</v>
      </c>
      <c r="AC24" s="18" t="s">
        <v>991</v>
      </c>
      <c r="AD24" s="18" t="s">
        <v>992</v>
      </c>
      <c r="AE24" s="18" t="s">
        <v>993</v>
      </c>
      <c r="AF24" s="18" t="s">
        <v>994</v>
      </c>
      <c r="AG24" s="18" t="s">
        <v>995</v>
      </c>
      <c r="AH24" s="18" t="s">
        <v>996</v>
      </c>
      <c r="AI24" s="18" t="s">
        <v>997</v>
      </c>
      <c r="AJ24" s="18" t="s">
        <v>998</v>
      </c>
      <c r="AK24" s="18" t="s">
        <v>999</v>
      </c>
      <c r="AL24" s="18" t="s">
        <v>1000</v>
      </c>
      <c r="AM24" s="18" t="s">
        <v>1001</v>
      </c>
      <c r="AN24" s="18" t="s">
        <v>1002</v>
      </c>
      <c r="AO24" s="18" t="s">
        <v>373</v>
      </c>
      <c r="AP24" s="18" t="s">
        <v>307</v>
      </c>
      <c r="AQ24" s="18" t="s">
        <v>307</v>
      </c>
      <c r="AR24" s="18" t="s">
        <v>1003</v>
      </c>
      <c r="AS24" s="18" t="s">
        <v>1004</v>
      </c>
      <c r="AT24" s="18" t="s">
        <v>1005</v>
      </c>
      <c r="AU24" s="18" t="s">
        <v>274</v>
      </c>
      <c r="AV24" s="18" t="s">
        <v>275</v>
      </c>
      <c r="AW24" s="3" t="s">
        <v>276</v>
      </c>
      <c r="AX24" t="s">
        <v>373</v>
      </c>
    </row>
    <row r="25" spans="1:50" ht="90.75" customHeight="1" x14ac:dyDescent="0.2">
      <c r="A25" s="18" t="s">
        <v>1006</v>
      </c>
      <c r="B25" s="18" t="s">
        <v>1007</v>
      </c>
      <c r="C25" s="18" t="s">
        <v>1008</v>
      </c>
      <c r="D25" s="18">
        <v>2025</v>
      </c>
      <c r="E25" s="18" t="s">
        <v>1009</v>
      </c>
      <c r="F25" s="18" t="s">
        <v>1010</v>
      </c>
      <c r="G25" s="18" t="s">
        <v>1011</v>
      </c>
      <c r="H25" s="18" t="s">
        <v>241</v>
      </c>
      <c r="I25" s="18" t="s">
        <v>1012</v>
      </c>
      <c r="J25" s="18" t="s">
        <v>1013</v>
      </c>
      <c r="K25" s="18" t="s">
        <v>244</v>
      </c>
      <c r="L25" s="18" t="s">
        <v>318</v>
      </c>
      <c r="M25" s="18" t="s">
        <v>944</v>
      </c>
      <c r="N25" s="18" t="s">
        <v>1014</v>
      </c>
      <c r="O25" s="18">
        <v>33</v>
      </c>
      <c r="P25" s="18">
        <v>20</v>
      </c>
      <c r="Q25" s="18">
        <v>100</v>
      </c>
      <c r="R25" s="18">
        <v>20</v>
      </c>
      <c r="S25" s="18" t="s">
        <v>1015</v>
      </c>
      <c r="T25" s="18" t="s">
        <v>254</v>
      </c>
      <c r="U25" s="18" t="s">
        <v>986</v>
      </c>
      <c r="V25" s="18" t="s">
        <v>1016</v>
      </c>
      <c r="W25" s="18" t="s">
        <v>1017</v>
      </c>
      <c r="X25" s="18" t="s">
        <v>1018</v>
      </c>
      <c r="Y25" s="18" t="s">
        <v>249</v>
      </c>
      <c r="Z25" s="18" t="s">
        <v>255</v>
      </c>
      <c r="AA25" s="18" t="s">
        <v>256</v>
      </c>
      <c r="AB25" s="18" t="s">
        <v>1019</v>
      </c>
      <c r="AC25" s="18" t="s">
        <v>1020</v>
      </c>
      <c r="AD25" s="18" t="s">
        <v>1021</v>
      </c>
      <c r="AE25" s="18" t="s">
        <v>1022</v>
      </c>
      <c r="AF25" s="18" t="s">
        <v>1023</v>
      </c>
      <c r="AG25" s="18" t="s">
        <v>1024</v>
      </c>
      <c r="AH25" s="18" t="s">
        <v>1025</v>
      </c>
      <c r="AI25" s="18" t="s">
        <v>1026</v>
      </c>
      <c r="AJ25" s="18" t="s">
        <v>1027</v>
      </c>
      <c r="AK25" s="18" t="s">
        <v>1028</v>
      </c>
      <c r="AL25" s="18" t="s">
        <v>1029</v>
      </c>
      <c r="AM25" s="18" t="s">
        <v>1030</v>
      </c>
      <c r="AN25" s="18" t="s">
        <v>1031</v>
      </c>
      <c r="AO25" s="18" t="s">
        <v>307</v>
      </c>
      <c r="AP25" s="18" t="s">
        <v>307</v>
      </c>
      <c r="AQ25" s="18" t="s">
        <v>307</v>
      </c>
      <c r="AR25" s="18" t="s">
        <v>1032</v>
      </c>
      <c r="AS25" s="18" t="s">
        <v>1033</v>
      </c>
      <c r="AT25" s="18" t="s">
        <v>1034</v>
      </c>
      <c r="AU25" s="18" t="s">
        <v>274</v>
      </c>
      <c r="AV25" s="18" t="s">
        <v>275</v>
      </c>
      <c r="AW25" s="3" t="s">
        <v>498</v>
      </c>
      <c r="AX25" t="s">
        <v>307</v>
      </c>
    </row>
    <row r="26" spans="1:50" ht="90.75" customHeight="1" x14ac:dyDescent="0.2">
      <c r="A26" s="18" t="s">
        <v>1035</v>
      </c>
      <c r="B26" s="18" t="s">
        <v>1036</v>
      </c>
      <c r="C26" s="18" t="s">
        <v>1037</v>
      </c>
      <c r="D26" s="18">
        <v>2025</v>
      </c>
      <c r="E26" s="18" t="s">
        <v>1038</v>
      </c>
      <c r="F26" s="18" t="s">
        <v>442</v>
      </c>
      <c r="G26" s="18" t="s">
        <v>1039</v>
      </c>
      <c r="H26" s="18" t="s">
        <v>241</v>
      </c>
      <c r="I26" s="18" t="s">
        <v>1040</v>
      </c>
      <c r="J26" s="18" t="s">
        <v>1041</v>
      </c>
      <c r="K26" s="18" t="s">
        <v>244</v>
      </c>
      <c r="L26" s="18" t="s">
        <v>318</v>
      </c>
      <c r="M26" s="18" t="s">
        <v>286</v>
      </c>
      <c r="N26" s="18" t="s">
        <v>1042</v>
      </c>
      <c r="O26" s="18" t="s">
        <v>1043</v>
      </c>
      <c r="P26" s="18" t="s">
        <v>1044</v>
      </c>
      <c r="Q26" s="18" t="s">
        <v>1045</v>
      </c>
      <c r="R26" s="18">
        <v>1110</v>
      </c>
      <c r="S26" s="18" t="s">
        <v>1046</v>
      </c>
      <c r="T26" s="18" t="s">
        <v>254</v>
      </c>
      <c r="U26" s="18" t="s">
        <v>1047</v>
      </c>
      <c r="V26" s="18" t="s">
        <v>1048</v>
      </c>
      <c r="W26" s="18" t="s">
        <v>1049</v>
      </c>
      <c r="X26" s="18" t="s">
        <v>1050</v>
      </c>
      <c r="Y26" s="18" t="s">
        <v>322</v>
      </c>
      <c r="Z26" s="18" t="s">
        <v>255</v>
      </c>
      <c r="AA26" s="18" t="s">
        <v>359</v>
      </c>
      <c r="AB26" s="18" t="s">
        <v>1051</v>
      </c>
      <c r="AC26" s="18" t="s">
        <v>1052</v>
      </c>
      <c r="AD26" s="18" t="s">
        <v>1053</v>
      </c>
      <c r="AE26" s="18" t="s">
        <v>1054</v>
      </c>
      <c r="AF26" s="18" t="s">
        <v>1055</v>
      </c>
      <c r="AG26" s="18" t="s">
        <v>1056</v>
      </c>
      <c r="AH26" s="18" t="s">
        <v>1057</v>
      </c>
      <c r="AI26" s="18" t="s">
        <v>1058</v>
      </c>
      <c r="AJ26" s="18" t="s">
        <v>1059</v>
      </c>
      <c r="AK26" s="18" t="s">
        <v>1060</v>
      </c>
      <c r="AL26" s="18" t="s">
        <v>1061</v>
      </c>
      <c r="AM26" s="18" t="s">
        <v>1062</v>
      </c>
      <c r="AN26" s="18" t="s">
        <v>1063</v>
      </c>
      <c r="AO26" s="18" t="s">
        <v>307</v>
      </c>
      <c r="AP26" s="18" t="s">
        <v>307</v>
      </c>
      <c r="AQ26" s="18" t="s">
        <v>307</v>
      </c>
      <c r="AR26" s="18" t="s">
        <v>1064</v>
      </c>
      <c r="AS26" s="18" t="s">
        <v>1065</v>
      </c>
      <c r="AT26" s="18" t="s">
        <v>1066</v>
      </c>
      <c r="AU26" s="18" t="s">
        <v>274</v>
      </c>
      <c r="AV26" s="18" t="s">
        <v>275</v>
      </c>
      <c r="AW26" s="3" t="s">
        <v>359</v>
      </c>
      <c r="AX26" t="s">
        <v>307</v>
      </c>
    </row>
    <row r="27" spans="1:50" ht="134.25" customHeight="1" x14ac:dyDescent="0.2">
      <c r="A27" s="18" t="s">
        <v>1067</v>
      </c>
      <c r="B27" s="18" t="s">
        <v>1068</v>
      </c>
      <c r="C27" s="18" t="s">
        <v>1069</v>
      </c>
      <c r="D27" s="18">
        <v>2025</v>
      </c>
      <c r="E27" s="18" t="s">
        <v>1070</v>
      </c>
      <c r="F27" s="18" t="s">
        <v>1071</v>
      </c>
      <c r="G27" s="18" t="s">
        <v>1072</v>
      </c>
      <c r="H27" s="18" t="s">
        <v>1073</v>
      </c>
      <c r="I27" s="18" t="s">
        <v>1074</v>
      </c>
      <c r="J27" s="18" t="s">
        <v>1075</v>
      </c>
      <c r="K27" s="18" t="s">
        <v>244</v>
      </c>
      <c r="L27" s="18" t="s">
        <v>245</v>
      </c>
      <c r="M27" s="18" t="s">
        <v>1076</v>
      </c>
      <c r="N27" s="18" t="s">
        <v>1077</v>
      </c>
      <c r="O27" s="18">
        <v>63</v>
      </c>
      <c r="P27" s="18">
        <v>63</v>
      </c>
      <c r="Q27" s="18" t="s">
        <v>1078</v>
      </c>
      <c r="R27" s="18">
        <v>63</v>
      </c>
      <c r="S27" s="18" t="s">
        <v>1079</v>
      </c>
      <c r="T27" s="18" t="s">
        <v>249</v>
      </c>
      <c r="U27" s="18" t="s">
        <v>1080</v>
      </c>
      <c r="V27" s="18" t="s">
        <v>1081</v>
      </c>
      <c r="W27" s="18" t="s">
        <v>1082</v>
      </c>
      <c r="X27" s="18" t="s">
        <v>1083</v>
      </c>
      <c r="Y27" s="18" t="s">
        <v>254</v>
      </c>
      <c r="Z27" s="18" t="s">
        <v>1084</v>
      </c>
      <c r="AA27" s="18" t="s">
        <v>256</v>
      </c>
      <c r="AB27" s="18" t="s">
        <v>1085</v>
      </c>
      <c r="AC27" s="18" t="s">
        <v>1086</v>
      </c>
      <c r="AD27" s="18" t="s">
        <v>1087</v>
      </c>
      <c r="AE27" s="18" t="s">
        <v>1088</v>
      </c>
      <c r="AF27" s="18" t="s">
        <v>1089</v>
      </c>
      <c r="AG27" s="18" t="s">
        <v>1090</v>
      </c>
      <c r="AH27" s="18" t="s">
        <v>1091</v>
      </c>
      <c r="AI27" s="18" t="s">
        <v>1092</v>
      </c>
      <c r="AJ27" s="18" t="s">
        <v>1093</v>
      </c>
      <c r="AK27" s="18" t="s">
        <v>1094</v>
      </c>
      <c r="AL27" s="18" t="s">
        <v>1095</v>
      </c>
      <c r="AM27" s="18" t="s">
        <v>1096</v>
      </c>
      <c r="AN27" s="18" t="s">
        <v>1097</v>
      </c>
      <c r="AO27" s="18" t="s">
        <v>270</v>
      </c>
      <c r="AP27" s="18" t="s">
        <v>1098</v>
      </c>
      <c r="AQ27" s="18" t="s">
        <v>1098</v>
      </c>
      <c r="AR27" s="18" t="s">
        <v>1099</v>
      </c>
      <c r="AS27" s="18" t="s">
        <v>1100</v>
      </c>
      <c r="AT27" s="18" t="s">
        <v>1101</v>
      </c>
      <c r="AU27" s="18" t="s">
        <v>274</v>
      </c>
      <c r="AV27" s="18" t="s">
        <v>275</v>
      </c>
      <c r="AW27" s="3" t="s">
        <v>276</v>
      </c>
      <c r="AX27" t="s">
        <v>270</v>
      </c>
    </row>
    <row r="28" spans="1:50" ht="90.75" customHeight="1" x14ac:dyDescent="0.2">
      <c r="A28" s="18" t="s">
        <v>1102</v>
      </c>
      <c r="B28" s="18" t="s">
        <v>1103</v>
      </c>
      <c r="C28" s="18" t="s">
        <v>1104</v>
      </c>
      <c r="D28" s="18">
        <v>2023</v>
      </c>
      <c r="E28" s="18" t="s">
        <v>1105</v>
      </c>
      <c r="F28" s="18" t="s">
        <v>1106</v>
      </c>
      <c r="G28" s="18" t="s">
        <v>1107</v>
      </c>
      <c r="H28" s="18" t="s">
        <v>241</v>
      </c>
      <c r="I28" s="18" t="s">
        <v>1108</v>
      </c>
      <c r="J28" s="18" t="s">
        <v>1109</v>
      </c>
      <c r="K28" s="18" t="s">
        <v>244</v>
      </c>
      <c r="L28" s="18" t="s">
        <v>318</v>
      </c>
      <c r="M28" s="18" t="s">
        <v>944</v>
      </c>
      <c r="N28" s="18" t="s">
        <v>1110</v>
      </c>
      <c r="O28" s="18">
        <v>10</v>
      </c>
      <c r="P28" s="18">
        <v>10</v>
      </c>
      <c r="Q28" s="18" t="s">
        <v>1111</v>
      </c>
      <c r="R28" s="18">
        <v>10</v>
      </c>
      <c r="S28" s="18" t="s">
        <v>1112</v>
      </c>
      <c r="T28" s="18" t="s">
        <v>254</v>
      </c>
      <c r="U28" s="18" t="s">
        <v>1113</v>
      </c>
      <c r="V28" s="18" t="s">
        <v>1114</v>
      </c>
      <c r="W28" s="18" t="s">
        <v>1115</v>
      </c>
      <c r="X28" s="18" t="s">
        <v>1116</v>
      </c>
      <c r="Y28" s="18" t="s">
        <v>254</v>
      </c>
      <c r="Z28" s="18" t="s">
        <v>255</v>
      </c>
      <c r="AA28" s="18" t="s">
        <v>488</v>
      </c>
      <c r="AB28" s="18" t="s">
        <v>1117</v>
      </c>
      <c r="AC28" s="18" t="s">
        <v>1118</v>
      </c>
      <c r="AD28" s="18" t="s">
        <v>1119</v>
      </c>
      <c r="AE28" s="18" t="s">
        <v>1120</v>
      </c>
      <c r="AF28" s="18" t="s">
        <v>1121</v>
      </c>
      <c r="AG28" s="18" t="s">
        <v>1122</v>
      </c>
      <c r="AH28" s="18" t="s">
        <v>1123</v>
      </c>
      <c r="AI28" s="18" t="s">
        <v>1124</v>
      </c>
      <c r="AJ28" s="18" t="s">
        <v>1125</v>
      </c>
      <c r="AK28" s="18" t="s">
        <v>1126</v>
      </c>
      <c r="AL28" s="18" t="s">
        <v>1095</v>
      </c>
      <c r="AM28" s="18" t="s">
        <v>1127</v>
      </c>
      <c r="AN28" s="18" t="s">
        <v>1128</v>
      </c>
      <c r="AO28" s="18" t="s">
        <v>307</v>
      </c>
      <c r="AP28" s="18" t="s">
        <v>307</v>
      </c>
      <c r="AQ28" s="18" t="s">
        <v>1098</v>
      </c>
      <c r="AR28" s="18" t="s">
        <v>1129</v>
      </c>
      <c r="AS28" s="18" t="s">
        <v>1130</v>
      </c>
      <c r="AT28" s="18" t="s">
        <v>1131</v>
      </c>
      <c r="AU28" s="18" t="s">
        <v>274</v>
      </c>
      <c r="AV28" s="18" t="s">
        <v>275</v>
      </c>
      <c r="AW28" s="3" t="s">
        <v>276</v>
      </c>
      <c r="AX28" t="s">
        <v>307</v>
      </c>
    </row>
    <row r="29" spans="1:50" ht="250.5" customHeight="1" x14ac:dyDescent="0.2">
      <c r="A29" s="18" t="s">
        <v>1132</v>
      </c>
      <c r="B29" s="18" t="s">
        <v>1133</v>
      </c>
      <c r="C29" s="18" t="s">
        <v>1134</v>
      </c>
      <c r="D29" s="18">
        <v>2025</v>
      </c>
      <c r="E29" s="18" t="s">
        <v>1135</v>
      </c>
      <c r="F29" s="18" t="s">
        <v>1136</v>
      </c>
      <c r="G29" s="18"/>
      <c r="H29" s="18" t="s">
        <v>283</v>
      </c>
      <c r="I29" s="18" t="s">
        <v>1137</v>
      </c>
      <c r="J29" s="18" t="s">
        <v>1138</v>
      </c>
      <c r="K29" s="18" t="s">
        <v>350</v>
      </c>
      <c r="L29" s="18" t="s">
        <v>245</v>
      </c>
      <c r="M29" s="18" t="s">
        <v>286</v>
      </c>
      <c r="N29" s="18" t="s">
        <v>1139</v>
      </c>
      <c r="O29" s="18">
        <v>250</v>
      </c>
      <c r="P29" s="18">
        <v>250</v>
      </c>
      <c r="Q29" s="18">
        <v>100</v>
      </c>
      <c r="R29" s="18">
        <v>250</v>
      </c>
      <c r="S29" s="18" t="s">
        <v>1140</v>
      </c>
      <c r="T29" s="18" t="s">
        <v>254</v>
      </c>
      <c r="U29" s="18" t="s">
        <v>1141</v>
      </c>
      <c r="V29" s="18" t="s">
        <v>1142</v>
      </c>
      <c r="W29" s="18" t="s">
        <v>1143</v>
      </c>
      <c r="X29" s="18" t="s">
        <v>1144</v>
      </c>
      <c r="Y29" s="18" t="s">
        <v>322</v>
      </c>
      <c r="Z29" s="18" t="s">
        <v>255</v>
      </c>
      <c r="AA29" s="18" t="s">
        <v>359</v>
      </c>
      <c r="AB29" s="18" t="s">
        <v>1145</v>
      </c>
      <c r="AC29" s="18" t="s">
        <v>1146</v>
      </c>
      <c r="AD29" s="18" t="s">
        <v>1147</v>
      </c>
      <c r="AE29" s="18" t="s">
        <v>1148</v>
      </c>
      <c r="AF29" s="18" t="s">
        <v>1149</v>
      </c>
      <c r="AG29" s="18" t="s">
        <v>1150</v>
      </c>
      <c r="AH29" s="18" t="s">
        <v>1151</v>
      </c>
      <c r="AI29" s="18" t="s">
        <v>1152</v>
      </c>
      <c r="AJ29" s="18" t="s">
        <v>1153</v>
      </c>
      <c r="AK29" s="18" t="s">
        <v>1154</v>
      </c>
      <c r="AL29" s="18" t="s">
        <v>1155</v>
      </c>
      <c r="AM29" s="18" t="s">
        <v>1156</v>
      </c>
      <c r="AN29" s="18" t="s">
        <v>1157</v>
      </c>
      <c r="AO29" s="18" t="s">
        <v>307</v>
      </c>
      <c r="AP29" s="18" t="s">
        <v>1158</v>
      </c>
      <c r="AQ29" s="18" t="s">
        <v>1159</v>
      </c>
      <c r="AR29" s="18" t="s">
        <v>1160</v>
      </c>
      <c r="AS29" s="18" t="s">
        <v>1161</v>
      </c>
      <c r="AT29" s="18" t="s">
        <v>1162</v>
      </c>
      <c r="AU29" s="18" t="s">
        <v>274</v>
      </c>
      <c r="AV29" s="18" t="s">
        <v>275</v>
      </c>
      <c r="AW29" s="3" t="s">
        <v>276</v>
      </c>
      <c r="AX29" t="s">
        <v>307</v>
      </c>
    </row>
    <row r="30" spans="1:50" ht="221.25" customHeight="1" x14ac:dyDescent="0.2">
      <c r="A30" s="18" t="s">
        <v>1163</v>
      </c>
      <c r="B30" s="18" t="s">
        <v>1164</v>
      </c>
      <c r="C30" s="18" t="s">
        <v>1165</v>
      </c>
      <c r="D30" s="18">
        <v>2023</v>
      </c>
      <c r="E30" s="18" t="s">
        <v>1166</v>
      </c>
      <c r="F30" s="18" t="s">
        <v>1167</v>
      </c>
      <c r="G30" s="18" t="s">
        <v>1168</v>
      </c>
      <c r="H30" s="18" t="s">
        <v>241</v>
      </c>
      <c r="I30" s="18" t="s">
        <v>1169</v>
      </c>
      <c r="J30" s="18" t="s">
        <v>1170</v>
      </c>
      <c r="K30" s="18" t="s">
        <v>385</v>
      </c>
      <c r="L30" s="18" t="s">
        <v>318</v>
      </c>
      <c r="M30" s="18" t="s">
        <v>1171</v>
      </c>
      <c r="N30" s="18" t="s">
        <v>1172</v>
      </c>
      <c r="O30" s="18">
        <v>10</v>
      </c>
      <c r="P30" s="18">
        <v>30</v>
      </c>
      <c r="Q30" s="18">
        <v>10</v>
      </c>
      <c r="R30" s="18">
        <v>30</v>
      </c>
      <c r="S30" s="18" t="s">
        <v>1173</v>
      </c>
      <c r="T30" s="18" t="s">
        <v>254</v>
      </c>
      <c r="U30" s="18" t="s">
        <v>986</v>
      </c>
      <c r="V30" s="18" t="s">
        <v>1174</v>
      </c>
      <c r="W30" s="18" t="s">
        <v>1175</v>
      </c>
      <c r="X30" s="18" t="s">
        <v>1176</v>
      </c>
      <c r="Y30" s="18" t="s">
        <v>322</v>
      </c>
      <c r="Z30" s="18" t="s">
        <v>255</v>
      </c>
      <c r="AA30" s="18" t="s">
        <v>488</v>
      </c>
      <c r="AB30" s="18" t="s">
        <v>1177</v>
      </c>
      <c r="AC30" s="18" t="s">
        <v>1178</v>
      </c>
      <c r="AD30" s="18" t="s">
        <v>1179</v>
      </c>
      <c r="AE30" s="18" t="s">
        <v>1180</v>
      </c>
      <c r="AF30" s="18" t="s">
        <v>1181</v>
      </c>
      <c r="AG30" s="18" t="s">
        <v>1182</v>
      </c>
      <c r="AH30" s="18" t="s">
        <v>1183</v>
      </c>
      <c r="AI30" s="18" t="s">
        <v>1184</v>
      </c>
      <c r="AJ30" s="18" t="s">
        <v>1185</v>
      </c>
      <c r="AK30" s="18" t="s">
        <v>1186</v>
      </c>
      <c r="AL30" s="18" t="s">
        <v>1095</v>
      </c>
      <c r="AM30" s="18" t="s">
        <v>1187</v>
      </c>
      <c r="AN30" s="18" t="s">
        <v>1128</v>
      </c>
      <c r="AO30" s="18" t="s">
        <v>307</v>
      </c>
      <c r="AP30" s="18" t="s">
        <v>1188</v>
      </c>
      <c r="AQ30" s="18" t="s">
        <v>1189</v>
      </c>
      <c r="AR30" s="18" t="s">
        <v>1190</v>
      </c>
      <c r="AS30" s="18" t="s">
        <v>1191</v>
      </c>
      <c r="AT30" s="18" t="s">
        <v>1192</v>
      </c>
      <c r="AU30" s="18" t="s">
        <v>274</v>
      </c>
      <c r="AV30" s="18" t="s">
        <v>275</v>
      </c>
      <c r="AW30" s="3" t="s">
        <v>276</v>
      </c>
      <c r="AX30" t="s">
        <v>307</v>
      </c>
    </row>
    <row r="31" spans="1:50" ht="120" customHeight="1" x14ac:dyDescent="0.2">
      <c r="A31" s="18" t="s">
        <v>1193</v>
      </c>
      <c r="B31" s="18" t="s">
        <v>1194</v>
      </c>
      <c r="C31" s="18" t="s">
        <v>1195</v>
      </c>
      <c r="D31" s="18">
        <v>2026</v>
      </c>
      <c r="E31" s="18" t="s">
        <v>313</v>
      </c>
      <c r="F31" s="18" t="s">
        <v>1196</v>
      </c>
      <c r="G31" s="18" t="s">
        <v>1197</v>
      </c>
      <c r="H31" s="18" t="s">
        <v>1073</v>
      </c>
      <c r="I31" s="18" t="s">
        <v>1198</v>
      </c>
      <c r="J31" s="18" t="s">
        <v>1199</v>
      </c>
      <c r="K31" s="18" t="s">
        <v>244</v>
      </c>
      <c r="L31" s="18" t="s">
        <v>318</v>
      </c>
      <c r="M31" s="18" t="s">
        <v>351</v>
      </c>
      <c r="N31" s="18" t="s">
        <v>1200</v>
      </c>
      <c r="O31" s="18">
        <v>413</v>
      </c>
      <c r="P31" s="18">
        <v>64</v>
      </c>
      <c r="Q31" s="18">
        <v>52</v>
      </c>
      <c r="R31" s="18">
        <v>64</v>
      </c>
      <c r="S31" s="18" t="s">
        <v>1201</v>
      </c>
      <c r="T31" s="18" t="s">
        <v>322</v>
      </c>
      <c r="U31" s="18" t="s">
        <v>1202</v>
      </c>
      <c r="V31" s="18" t="s">
        <v>1203</v>
      </c>
      <c r="W31" s="18" t="s">
        <v>1204</v>
      </c>
      <c r="X31" s="18" t="s">
        <v>1205</v>
      </c>
      <c r="Y31" s="18" t="s">
        <v>254</v>
      </c>
      <c r="Z31" s="18" t="s">
        <v>1084</v>
      </c>
      <c r="AA31" s="18" t="s">
        <v>256</v>
      </c>
      <c r="AB31" s="18" t="s">
        <v>1206</v>
      </c>
      <c r="AC31" s="18" t="s">
        <v>1207</v>
      </c>
      <c r="AD31" s="18" t="s">
        <v>1208</v>
      </c>
      <c r="AE31" s="18" t="s">
        <v>1209</v>
      </c>
      <c r="AF31" s="18" t="s">
        <v>1210</v>
      </c>
      <c r="AG31" s="18" t="s">
        <v>1211</v>
      </c>
      <c r="AH31" s="18" t="s">
        <v>1212</v>
      </c>
      <c r="AI31" s="18" t="s">
        <v>1213</v>
      </c>
      <c r="AJ31" s="18" t="s">
        <v>1214</v>
      </c>
      <c r="AK31" s="18" t="s">
        <v>1215</v>
      </c>
      <c r="AL31" s="18" t="s">
        <v>1216</v>
      </c>
      <c r="AM31" s="18" t="s">
        <v>1217</v>
      </c>
      <c r="AN31" s="18" t="s">
        <v>1218</v>
      </c>
      <c r="AO31" s="18" t="s">
        <v>270</v>
      </c>
      <c r="AP31" s="18" t="s">
        <v>1219</v>
      </c>
      <c r="AQ31" s="18" t="s">
        <v>1220</v>
      </c>
      <c r="AR31" s="18" t="s">
        <v>1221</v>
      </c>
      <c r="AS31" s="18" t="s">
        <v>1222</v>
      </c>
      <c r="AT31" s="18" t="s">
        <v>1223</v>
      </c>
      <c r="AU31" s="18" t="s">
        <v>274</v>
      </c>
      <c r="AV31" s="18" t="s">
        <v>275</v>
      </c>
      <c r="AW31" s="3" t="s">
        <v>276</v>
      </c>
      <c r="AX31" t="s">
        <v>270</v>
      </c>
    </row>
    <row r="32" spans="1:50" ht="120" customHeight="1" x14ac:dyDescent="0.2">
      <c r="A32" s="18" t="s">
        <v>1224</v>
      </c>
      <c r="B32" s="18" t="s">
        <v>1225</v>
      </c>
      <c r="C32" s="18" t="s">
        <v>1226</v>
      </c>
      <c r="D32" s="18">
        <v>2025</v>
      </c>
      <c r="E32" s="18" t="s">
        <v>411</v>
      </c>
      <c r="F32" s="18" t="s">
        <v>1227</v>
      </c>
      <c r="G32" s="18" t="s">
        <v>1228</v>
      </c>
      <c r="H32" s="18" t="s">
        <v>283</v>
      </c>
      <c r="I32" s="18" t="s">
        <v>1229</v>
      </c>
      <c r="J32" s="18" t="s">
        <v>1230</v>
      </c>
      <c r="K32" s="18" t="s">
        <v>244</v>
      </c>
      <c r="L32" s="18" t="s">
        <v>318</v>
      </c>
      <c r="M32" s="18" t="s">
        <v>797</v>
      </c>
      <c r="N32" s="18" t="s">
        <v>1231</v>
      </c>
      <c r="O32" s="18">
        <v>260</v>
      </c>
      <c r="P32" s="18">
        <v>260</v>
      </c>
      <c r="Q32" s="18">
        <v>260</v>
      </c>
      <c r="R32" s="18" t="s">
        <v>373</v>
      </c>
      <c r="S32" s="18" t="s">
        <v>1232</v>
      </c>
      <c r="T32" s="18" t="s">
        <v>322</v>
      </c>
      <c r="U32" s="18" t="s">
        <v>1233</v>
      </c>
      <c r="V32" s="18" t="s">
        <v>1234</v>
      </c>
      <c r="W32" s="18" t="s">
        <v>1235</v>
      </c>
      <c r="X32" s="18" t="s">
        <v>1236</v>
      </c>
      <c r="Y32" s="18" t="s">
        <v>254</v>
      </c>
      <c r="Z32" s="18" t="s">
        <v>293</v>
      </c>
      <c r="AA32" s="18" t="s">
        <v>256</v>
      </c>
      <c r="AB32" s="18" t="s">
        <v>1237</v>
      </c>
      <c r="AC32" s="18" t="s">
        <v>1238</v>
      </c>
      <c r="AD32" s="18" t="s">
        <v>1239</v>
      </c>
      <c r="AE32" s="18" t="s">
        <v>1240</v>
      </c>
      <c r="AF32" s="18" t="s">
        <v>1241</v>
      </c>
      <c r="AG32" s="18" t="s">
        <v>1242</v>
      </c>
      <c r="AH32" s="18" t="s">
        <v>1243</v>
      </c>
      <c r="AI32" s="18" t="s">
        <v>1244</v>
      </c>
      <c r="AJ32" s="18" t="s">
        <v>1245</v>
      </c>
      <c r="AK32" s="18" t="s">
        <v>498</v>
      </c>
      <c r="AL32" s="18" t="s">
        <v>498</v>
      </c>
      <c r="AM32" s="18" t="s">
        <v>1246</v>
      </c>
      <c r="AN32" s="18" t="s">
        <v>1247</v>
      </c>
      <c r="AO32" s="18" t="s">
        <v>270</v>
      </c>
      <c r="AP32" s="18" t="s">
        <v>1248</v>
      </c>
      <c r="AQ32" s="18" t="s">
        <v>1249</v>
      </c>
      <c r="AR32" s="18" t="s">
        <v>1250</v>
      </c>
      <c r="AS32" s="18" t="s">
        <v>1251</v>
      </c>
      <c r="AT32" s="18" t="s">
        <v>1252</v>
      </c>
      <c r="AU32" s="18" t="s">
        <v>274</v>
      </c>
      <c r="AV32" s="18" t="s">
        <v>275</v>
      </c>
      <c r="AW32" s="3" t="s">
        <v>276</v>
      </c>
      <c r="AX32" t="s">
        <v>270</v>
      </c>
    </row>
    <row r="33" spans="1:50" ht="207" customHeight="1" x14ac:dyDescent="0.2">
      <c r="A33" s="18" t="s">
        <v>1253</v>
      </c>
      <c r="B33" s="18" t="s">
        <v>1254</v>
      </c>
      <c r="C33" s="18" t="s">
        <v>1255</v>
      </c>
      <c r="D33" s="18">
        <v>2026</v>
      </c>
      <c r="E33" s="18" t="s">
        <v>828</v>
      </c>
      <c r="F33" s="18" t="s">
        <v>1256</v>
      </c>
      <c r="G33" s="18" t="s">
        <v>1257</v>
      </c>
      <c r="H33" s="18" t="s">
        <v>283</v>
      </c>
      <c r="I33" s="18" t="s">
        <v>1258</v>
      </c>
      <c r="J33" s="18" t="s">
        <v>1259</v>
      </c>
      <c r="K33" s="18" t="s">
        <v>244</v>
      </c>
      <c r="L33" s="18" t="s">
        <v>245</v>
      </c>
      <c r="M33" s="18" t="s">
        <v>446</v>
      </c>
      <c r="N33" s="18" t="s">
        <v>1260</v>
      </c>
      <c r="O33" s="18">
        <v>55</v>
      </c>
      <c r="P33" s="18">
        <v>54</v>
      </c>
      <c r="Q33" s="18">
        <v>55</v>
      </c>
      <c r="R33" s="18">
        <v>55</v>
      </c>
      <c r="S33" s="18" t="s">
        <v>1261</v>
      </c>
      <c r="T33" s="18" t="s">
        <v>254</v>
      </c>
      <c r="U33" s="18" t="s">
        <v>986</v>
      </c>
      <c r="V33" s="18" t="s">
        <v>1262</v>
      </c>
      <c r="W33" s="18" t="s">
        <v>1263</v>
      </c>
      <c r="X33" s="18" t="s">
        <v>1264</v>
      </c>
      <c r="Y33" s="18" t="s">
        <v>322</v>
      </c>
      <c r="Z33" s="18" t="s">
        <v>293</v>
      </c>
      <c r="AA33" s="18" t="s">
        <v>256</v>
      </c>
      <c r="AB33" s="18" t="s">
        <v>1265</v>
      </c>
      <c r="AC33" s="18" t="s">
        <v>1266</v>
      </c>
      <c r="AD33" s="18" t="s">
        <v>1267</v>
      </c>
      <c r="AE33" s="18" t="s">
        <v>1268</v>
      </c>
      <c r="AF33" s="18" t="s">
        <v>1269</v>
      </c>
      <c r="AG33" s="18" t="s">
        <v>1270</v>
      </c>
      <c r="AH33" s="18" t="s">
        <v>1271</v>
      </c>
      <c r="AI33" s="18" t="s">
        <v>1272</v>
      </c>
      <c r="AJ33" s="18" t="s">
        <v>1273</v>
      </c>
      <c r="AK33" s="18" t="s">
        <v>1274</v>
      </c>
      <c r="AL33" s="18" t="s">
        <v>1275</v>
      </c>
      <c r="AM33" s="18" t="s">
        <v>1276</v>
      </c>
      <c r="AN33" s="18" t="s">
        <v>1277</v>
      </c>
      <c r="AO33" s="18" t="s">
        <v>270</v>
      </c>
      <c r="AP33" s="18" t="s">
        <v>1278</v>
      </c>
      <c r="AQ33" s="18" t="s">
        <v>1279</v>
      </c>
      <c r="AR33" s="18" t="s">
        <v>1280</v>
      </c>
      <c r="AS33" s="18" t="s">
        <v>1281</v>
      </c>
      <c r="AT33" s="18" t="s">
        <v>1282</v>
      </c>
      <c r="AU33" s="18" t="s">
        <v>274</v>
      </c>
      <c r="AV33" s="18" t="s">
        <v>275</v>
      </c>
      <c r="AW33" s="3" t="s">
        <v>276</v>
      </c>
      <c r="AX33" t="s">
        <v>270</v>
      </c>
    </row>
    <row r="34" spans="1:50" ht="221.25" customHeight="1" x14ac:dyDescent="0.2">
      <c r="A34" s="18" t="s">
        <v>1283</v>
      </c>
      <c r="B34" s="18" t="s">
        <v>1284</v>
      </c>
      <c r="C34" s="18" t="s">
        <v>1285</v>
      </c>
      <c r="D34" s="18">
        <v>2024</v>
      </c>
      <c r="E34" s="18" t="s">
        <v>1286</v>
      </c>
      <c r="F34" s="18" t="s">
        <v>345</v>
      </c>
      <c r="G34" s="18" t="s">
        <v>1287</v>
      </c>
      <c r="H34" s="18" t="s">
        <v>382</v>
      </c>
      <c r="I34" s="18" t="s">
        <v>1288</v>
      </c>
      <c r="J34" s="18" t="s">
        <v>1289</v>
      </c>
      <c r="K34" s="18" t="s">
        <v>244</v>
      </c>
      <c r="L34" s="18" t="s">
        <v>245</v>
      </c>
      <c r="M34" s="18" t="s">
        <v>446</v>
      </c>
      <c r="N34" s="18" t="s">
        <v>1290</v>
      </c>
      <c r="O34" s="18">
        <v>20124</v>
      </c>
      <c r="P34" s="18">
        <v>769</v>
      </c>
      <c r="Q34" s="18">
        <v>1994</v>
      </c>
      <c r="R34" s="18">
        <v>769</v>
      </c>
      <c r="S34" s="18" t="s">
        <v>1291</v>
      </c>
      <c r="T34" s="18" t="s">
        <v>322</v>
      </c>
      <c r="U34" s="18" t="s">
        <v>1292</v>
      </c>
      <c r="V34" s="18" t="s">
        <v>1293</v>
      </c>
      <c r="W34" s="18" t="s">
        <v>1294</v>
      </c>
      <c r="X34" s="18" t="s">
        <v>1295</v>
      </c>
      <c r="Y34" s="18" t="s">
        <v>322</v>
      </c>
      <c r="Z34" s="18" t="s">
        <v>393</v>
      </c>
      <c r="AA34" s="18" t="s">
        <v>256</v>
      </c>
      <c r="AB34" s="18" t="s">
        <v>1296</v>
      </c>
      <c r="AC34" s="18" t="s">
        <v>1297</v>
      </c>
      <c r="AD34" s="18" t="s">
        <v>1298</v>
      </c>
      <c r="AE34" s="18" t="s">
        <v>1299</v>
      </c>
      <c r="AF34" s="18" t="s">
        <v>1300</v>
      </c>
      <c r="AG34" s="18" t="s">
        <v>1301</v>
      </c>
      <c r="AH34" s="18" t="s">
        <v>1302</v>
      </c>
      <c r="AI34" s="18" t="s">
        <v>1303</v>
      </c>
      <c r="AJ34" s="18" t="s">
        <v>1304</v>
      </c>
      <c r="AK34" s="18" t="s">
        <v>1305</v>
      </c>
      <c r="AL34" s="18" t="s">
        <v>1306</v>
      </c>
      <c r="AM34" s="18" t="s">
        <v>1307</v>
      </c>
      <c r="AN34" s="18" t="s">
        <v>1308</v>
      </c>
      <c r="AO34" s="18" t="s">
        <v>270</v>
      </c>
      <c r="AP34" s="18" t="s">
        <v>1309</v>
      </c>
      <c r="AQ34" s="18" t="s">
        <v>1310</v>
      </c>
      <c r="AR34" s="18" t="s">
        <v>1311</v>
      </c>
      <c r="AS34" s="18" t="s">
        <v>1312</v>
      </c>
      <c r="AT34" s="18" t="s">
        <v>1313</v>
      </c>
      <c r="AU34" s="18" t="s">
        <v>274</v>
      </c>
      <c r="AV34" s="18" t="s">
        <v>275</v>
      </c>
      <c r="AW34" s="3" t="s">
        <v>276</v>
      </c>
      <c r="AX34" t="s">
        <v>270</v>
      </c>
    </row>
    <row r="35" spans="1:50" ht="76.5" customHeight="1" x14ac:dyDescent="0.2">
      <c r="A35" s="18" t="s">
        <v>1314</v>
      </c>
      <c r="B35" s="18" t="s">
        <v>1315</v>
      </c>
      <c r="C35" s="18" t="s">
        <v>1316</v>
      </c>
      <c r="D35" s="18">
        <v>2025</v>
      </c>
      <c r="E35" s="18" t="s">
        <v>1317</v>
      </c>
      <c r="F35" s="18" t="s">
        <v>1318</v>
      </c>
      <c r="G35" s="18" t="s">
        <v>1319</v>
      </c>
      <c r="H35" s="18" t="s">
        <v>241</v>
      </c>
      <c r="I35" s="18" t="s">
        <v>1320</v>
      </c>
      <c r="J35" s="18" t="s">
        <v>1321</v>
      </c>
      <c r="K35" s="18" t="s">
        <v>244</v>
      </c>
      <c r="L35" s="18" t="s">
        <v>318</v>
      </c>
      <c r="M35" s="18" t="s">
        <v>1322</v>
      </c>
      <c r="N35" s="18" t="s">
        <v>1323</v>
      </c>
      <c r="O35" s="18">
        <v>9</v>
      </c>
      <c r="P35" s="18">
        <v>9</v>
      </c>
      <c r="Q35" s="18">
        <v>9</v>
      </c>
      <c r="R35" s="18">
        <v>9</v>
      </c>
      <c r="S35" s="18" t="s">
        <v>1324</v>
      </c>
      <c r="T35" s="18" t="s">
        <v>254</v>
      </c>
      <c r="U35" s="18" t="s">
        <v>1325</v>
      </c>
      <c r="V35" s="18" t="s">
        <v>1326</v>
      </c>
      <c r="W35" s="18" t="s">
        <v>1327</v>
      </c>
      <c r="X35" s="18" t="s">
        <v>1328</v>
      </c>
      <c r="Y35" s="18" t="s">
        <v>254</v>
      </c>
      <c r="Z35" s="18" t="s">
        <v>255</v>
      </c>
      <c r="AA35" s="18" t="s">
        <v>522</v>
      </c>
      <c r="AB35" s="18" t="s">
        <v>1329</v>
      </c>
      <c r="AC35" s="18" t="s">
        <v>1330</v>
      </c>
      <c r="AD35" s="18" t="s">
        <v>1331</v>
      </c>
      <c r="AE35" s="18" t="s">
        <v>1332</v>
      </c>
      <c r="AF35" s="18" t="s">
        <v>1333</v>
      </c>
      <c r="AG35" s="18" t="s">
        <v>1334</v>
      </c>
      <c r="AH35" s="18" t="s">
        <v>1335</v>
      </c>
      <c r="AI35" s="18" t="s">
        <v>1336</v>
      </c>
      <c r="AJ35" s="18" t="s">
        <v>1337</v>
      </c>
      <c r="AK35" s="18" t="s">
        <v>1338</v>
      </c>
      <c r="AL35" s="18" t="s">
        <v>1339</v>
      </c>
      <c r="AM35" s="18" t="s">
        <v>1340</v>
      </c>
      <c r="AN35" s="18" t="s">
        <v>1341</v>
      </c>
      <c r="AO35" s="18" t="s">
        <v>1342</v>
      </c>
      <c r="AP35" s="18" t="s">
        <v>1343</v>
      </c>
      <c r="AQ35" s="18" t="s">
        <v>1344</v>
      </c>
      <c r="AR35" s="18" t="s">
        <v>1345</v>
      </c>
      <c r="AS35" s="18" t="s">
        <v>1346</v>
      </c>
      <c r="AT35" s="18" t="s">
        <v>1347</v>
      </c>
      <c r="AU35" s="18" t="s">
        <v>274</v>
      </c>
      <c r="AV35" s="18" t="s">
        <v>275</v>
      </c>
      <c r="AW35" s="3" t="s">
        <v>359</v>
      </c>
      <c r="AX35" t="s">
        <v>373</v>
      </c>
    </row>
    <row r="36" spans="1:50" ht="76.5" customHeight="1" x14ac:dyDescent="0.2">
      <c r="A36" s="18" t="s">
        <v>1348</v>
      </c>
      <c r="B36" s="18" t="s">
        <v>1349</v>
      </c>
      <c r="C36" s="18" t="s">
        <v>1350</v>
      </c>
      <c r="D36" s="18">
        <v>2023</v>
      </c>
      <c r="E36" s="18" t="s">
        <v>544</v>
      </c>
      <c r="F36" s="18" t="s">
        <v>1167</v>
      </c>
      <c r="G36" s="18" t="s">
        <v>1351</v>
      </c>
      <c r="H36" s="18" t="s">
        <v>241</v>
      </c>
      <c r="I36" s="18" t="s">
        <v>1352</v>
      </c>
      <c r="J36" s="18" t="s">
        <v>1353</v>
      </c>
      <c r="K36" s="18" t="s">
        <v>244</v>
      </c>
      <c r="L36" s="18" t="s">
        <v>318</v>
      </c>
      <c r="M36" s="18" t="s">
        <v>944</v>
      </c>
      <c r="N36" s="18" t="s">
        <v>1354</v>
      </c>
      <c r="O36" s="18">
        <v>11</v>
      </c>
      <c r="P36" s="18">
        <v>11</v>
      </c>
      <c r="Q36" s="18">
        <v>11</v>
      </c>
      <c r="R36" s="18">
        <v>11</v>
      </c>
      <c r="S36" s="18" t="s">
        <v>1355</v>
      </c>
      <c r="T36" s="18" t="s">
        <v>254</v>
      </c>
      <c r="U36" s="18" t="s">
        <v>1356</v>
      </c>
      <c r="V36" s="18" t="s">
        <v>1357</v>
      </c>
      <c r="W36" s="18" t="s">
        <v>1358</v>
      </c>
      <c r="X36" s="18" t="s">
        <v>1359</v>
      </c>
      <c r="Y36" s="18" t="s">
        <v>254</v>
      </c>
      <c r="Z36" s="18" t="s">
        <v>255</v>
      </c>
      <c r="AA36" s="18" t="s">
        <v>488</v>
      </c>
      <c r="AB36" s="18" t="s">
        <v>1360</v>
      </c>
      <c r="AC36" s="18" t="s">
        <v>1361</v>
      </c>
      <c r="AD36" s="18" t="s">
        <v>1362</v>
      </c>
      <c r="AE36" s="18" t="s">
        <v>1363</v>
      </c>
      <c r="AF36" s="18" t="s">
        <v>1364</v>
      </c>
      <c r="AG36" s="18" t="s">
        <v>498</v>
      </c>
      <c r="AH36" s="18" t="s">
        <v>1365</v>
      </c>
      <c r="AI36" s="18" t="s">
        <v>1366</v>
      </c>
      <c r="AJ36" s="18" t="s">
        <v>1367</v>
      </c>
      <c r="AK36" s="18" t="s">
        <v>498</v>
      </c>
      <c r="AL36" s="18" t="s">
        <v>1368</v>
      </c>
      <c r="AM36" s="18" t="s">
        <v>1369</v>
      </c>
      <c r="AN36" s="18" t="s">
        <v>1370</v>
      </c>
      <c r="AO36" s="18" t="s">
        <v>1371</v>
      </c>
      <c r="AP36" s="18" t="s">
        <v>1372</v>
      </c>
      <c r="AQ36" s="18" t="s">
        <v>1373</v>
      </c>
      <c r="AR36" s="18" t="s">
        <v>1374</v>
      </c>
      <c r="AS36" s="18" t="s">
        <v>1375</v>
      </c>
      <c r="AT36" s="18" t="s">
        <v>1376</v>
      </c>
      <c r="AU36" s="18" t="s">
        <v>274</v>
      </c>
      <c r="AV36" s="18" t="s">
        <v>275</v>
      </c>
      <c r="AW36" s="3" t="s">
        <v>359</v>
      </c>
      <c r="AX36" t="s">
        <v>307</v>
      </c>
    </row>
    <row r="37" spans="1:50" ht="120" customHeight="1" x14ac:dyDescent="0.2">
      <c r="A37" s="18" t="s">
        <v>1377</v>
      </c>
      <c r="B37" s="18" t="s">
        <v>1378</v>
      </c>
      <c r="C37" s="18" t="s">
        <v>1379</v>
      </c>
      <c r="D37" s="18">
        <v>2025</v>
      </c>
      <c r="E37" s="18" t="s">
        <v>1380</v>
      </c>
      <c r="F37" s="18" t="s">
        <v>1381</v>
      </c>
      <c r="G37" s="18" t="s">
        <v>1382</v>
      </c>
      <c r="H37" s="18" t="s">
        <v>283</v>
      </c>
      <c r="I37" s="18" t="s">
        <v>1383</v>
      </c>
      <c r="J37" s="18" t="s">
        <v>1384</v>
      </c>
      <c r="K37" s="18" t="s">
        <v>244</v>
      </c>
      <c r="L37" s="18" t="s">
        <v>318</v>
      </c>
      <c r="M37" s="18" t="s">
        <v>1385</v>
      </c>
      <c r="N37" s="18" t="s">
        <v>1386</v>
      </c>
      <c r="O37" s="18" t="s">
        <v>1387</v>
      </c>
      <c r="P37" s="18" t="s">
        <v>1388</v>
      </c>
      <c r="Q37" s="18" t="s">
        <v>1389</v>
      </c>
      <c r="R37" s="18" t="s">
        <v>1390</v>
      </c>
      <c r="S37" s="18" t="s">
        <v>1391</v>
      </c>
      <c r="T37" s="18" t="s">
        <v>254</v>
      </c>
      <c r="U37" s="18" t="s">
        <v>1392</v>
      </c>
      <c r="V37" s="18" t="s">
        <v>1393</v>
      </c>
      <c r="W37" s="18" t="s">
        <v>1394</v>
      </c>
      <c r="X37" s="18" t="s">
        <v>1395</v>
      </c>
      <c r="Y37" s="18" t="s">
        <v>322</v>
      </c>
      <c r="Z37" s="18" t="s">
        <v>293</v>
      </c>
      <c r="AA37" s="18" t="s">
        <v>256</v>
      </c>
      <c r="AB37" s="18" t="s">
        <v>1396</v>
      </c>
      <c r="AC37" s="18" t="s">
        <v>1397</v>
      </c>
      <c r="AD37" s="18" t="s">
        <v>1398</v>
      </c>
      <c r="AE37" s="18" t="s">
        <v>1399</v>
      </c>
      <c r="AF37" s="18" t="s">
        <v>1400</v>
      </c>
      <c r="AG37" s="18" t="s">
        <v>1401</v>
      </c>
      <c r="AH37" s="18" t="s">
        <v>1402</v>
      </c>
      <c r="AI37" s="18" t="s">
        <v>1403</v>
      </c>
      <c r="AJ37" s="18" t="s">
        <v>1404</v>
      </c>
      <c r="AK37" s="18" t="s">
        <v>498</v>
      </c>
      <c r="AL37" s="18" t="s">
        <v>1405</v>
      </c>
      <c r="AM37" s="18" t="s">
        <v>1406</v>
      </c>
      <c r="AN37" s="18" t="s">
        <v>1407</v>
      </c>
      <c r="AO37" s="18" t="s">
        <v>1408</v>
      </c>
      <c r="AP37" s="18" t="s">
        <v>1409</v>
      </c>
      <c r="AQ37" s="18" t="s">
        <v>1410</v>
      </c>
      <c r="AR37" s="18" t="s">
        <v>1411</v>
      </c>
      <c r="AS37" s="18" t="s">
        <v>1412</v>
      </c>
      <c r="AT37" s="18" t="s">
        <v>1413</v>
      </c>
      <c r="AU37" s="18" t="s">
        <v>274</v>
      </c>
      <c r="AV37" s="18" t="s">
        <v>275</v>
      </c>
      <c r="AW37" s="3" t="s">
        <v>276</v>
      </c>
      <c r="AX37" t="s">
        <v>373</v>
      </c>
    </row>
    <row r="38" spans="1:50" ht="148.5" customHeight="1" x14ac:dyDescent="0.2">
      <c r="A38" s="18" t="s">
        <v>1414</v>
      </c>
      <c r="B38" s="18" t="s">
        <v>1415</v>
      </c>
      <c r="C38" s="18" t="s">
        <v>1416</v>
      </c>
      <c r="D38" s="18">
        <v>2025</v>
      </c>
      <c r="E38" s="18" t="s">
        <v>1417</v>
      </c>
      <c r="F38" s="18" t="s">
        <v>1418</v>
      </c>
      <c r="G38" s="18" t="s">
        <v>1419</v>
      </c>
      <c r="H38" s="18" t="s">
        <v>241</v>
      </c>
      <c r="I38" s="18" t="s">
        <v>1420</v>
      </c>
      <c r="J38" s="18" t="s">
        <v>1421</v>
      </c>
      <c r="K38" s="18" t="s">
        <v>244</v>
      </c>
      <c r="L38" s="18" t="s">
        <v>245</v>
      </c>
      <c r="M38" s="18" t="s">
        <v>1385</v>
      </c>
      <c r="N38" s="18" t="s">
        <v>1422</v>
      </c>
      <c r="O38" s="18" t="s">
        <v>1423</v>
      </c>
      <c r="P38" s="18" t="s">
        <v>1424</v>
      </c>
      <c r="Q38" s="18" t="s">
        <v>1425</v>
      </c>
      <c r="R38" s="18" t="s">
        <v>1426</v>
      </c>
      <c r="S38" s="18" t="s">
        <v>1427</v>
      </c>
      <c r="T38" s="18" t="s">
        <v>254</v>
      </c>
      <c r="U38" s="18" t="s">
        <v>1428</v>
      </c>
      <c r="V38" s="18" t="s">
        <v>1429</v>
      </c>
      <c r="W38" s="18" t="s">
        <v>1430</v>
      </c>
      <c r="X38" s="18" t="s">
        <v>1431</v>
      </c>
      <c r="Y38" s="18" t="s">
        <v>254</v>
      </c>
      <c r="Z38" s="18" t="s">
        <v>255</v>
      </c>
      <c r="AA38" s="18" t="s">
        <v>522</v>
      </c>
      <c r="AB38" s="18" t="s">
        <v>1432</v>
      </c>
      <c r="AC38" s="18" t="s">
        <v>1433</v>
      </c>
      <c r="AD38" s="18" t="s">
        <v>1434</v>
      </c>
      <c r="AE38" s="18" t="s">
        <v>1435</v>
      </c>
      <c r="AF38" s="18" t="s">
        <v>1436</v>
      </c>
      <c r="AG38" s="18" t="s">
        <v>1437</v>
      </c>
      <c r="AH38" s="18" t="s">
        <v>1438</v>
      </c>
      <c r="AI38" s="18" t="s">
        <v>1439</v>
      </c>
      <c r="AJ38" s="18" t="s">
        <v>1440</v>
      </c>
      <c r="AK38" s="18" t="s">
        <v>1441</v>
      </c>
      <c r="AL38" s="18" t="s">
        <v>1442</v>
      </c>
      <c r="AM38" s="18" t="s">
        <v>1443</v>
      </c>
      <c r="AN38" s="18" t="s">
        <v>1444</v>
      </c>
      <c r="AO38" s="18" t="s">
        <v>1445</v>
      </c>
      <c r="AP38" s="18" t="s">
        <v>1446</v>
      </c>
      <c r="AQ38" s="18" t="s">
        <v>1447</v>
      </c>
      <c r="AR38" s="18" t="s">
        <v>1448</v>
      </c>
      <c r="AS38" s="18" t="s">
        <v>1449</v>
      </c>
      <c r="AT38" s="18" t="s">
        <v>1450</v>
      </c>
      <c r="AU38" s="18" t="s">
        <v>274</v>
      </c>
      <c r="AV38" s="18" t="s">
        <v>275</v>
      </c>
      <c r="AW38" s="3" t="s">
        <v>276</v>
      </c>
      <c r="AX38" t="s">
        <v>373</v>
      </c>
    </row>
    <row r="39" spans="1:50" ht="264.75" customHeight="1" x14ac:dyDescent="0.2">
      <c r="A39" s="18" t="s">
        <v>1451</v>
      </c>
      <c r="B39" s="18" t="s">
        <v>1452</v>
      </c>
      <c r="C39" s="18" t="s">
        <v>1453</v>
      </c>
      <c r="D39" s="18">
        <v>2025</v>
      </c>
      <c r="E39" s="18" t="s">
        <v>1454</v>
      </c>
      <c r="F39" s="18" t="s">
        <v>1455</v>
      </c>
      <c r="G39" s="18" t="s">
        <v>1456</v>
      </c>
      <c r="H39" s="18" t="s">
        <v>241</v>
      </c>
      <c r="I39" s="18" t="s">
        <v>1457</v>
      </c>
      <c r="J39" s="18" t="s">
        <v>1458</v>
      </c>
      <c r="K39" s="18" t="s">
        <v>385</v>
      </c>
      <c r="L39" s="18" t="s">
        <v>245</v>
      </c>
      <c r="M39" s="18" t="s">
        <v>797</v>
      </c>
      <c r="N39" s="18" t="s">
        <v>1459</v>
      </c>
      <c r="O39" s="18" t="s">
        <v>1460</v>
      </c>
      <c r="P39" s="18" t="s">
        <v>1461</v>
      </c>
      <c r="Q39" s="18" t="s">
        <v>1462</v>
      </c>
      <c r="R39" s="18" t="s">
        <v>1463</v>
      </c>
      <c r="S39" s="18" t="s">
        <v>1464</v>
      </c>
      <c r="T39" s="18" t="s">
        <v>254</v>
      </c>
      <c r="U39" s="18" t="s">
        <v>1428</v>
      </c>
      <c r="V39" s="18" t="s">
        <v>1465</v>
      </c>
      <c r="W39" s="18" t="s">
        <v>1466</v>
      </c>
      <c r="X39" s="18" t="s">
        <v>1467</v>
      </c>
      <c r="Y39" s="18" t="s">
        <v>322</v>
      </c>
      <c r="Z39" s="18" t="s">
        <v>255</v>
      </c>
      <c r="AA39" s="18" t="s">
        <v>522</v>
      </c>
      <c r="AB39" s="18" t="s">
        <v>1468</v>
      </c>
      <c r="AC39" s="18" t="s">
        <v>1469</v>
      </c>
      <c r="AD39" s="18" t="s">
        <v>1470</v>
      </c>
      <c r="AE39" s="18" t="s">
        <v>1471</v>
      </c>
      <c r="AF39" s="18" t="s">
        <v>1472</v>
      </c>
      <c r="AG39" s="18" t="s">
        <v>1473</v>
      </c>
      <c r="AH39" s="18" t="s">
        <v>1474</v>
      </c>
      <c r="AI39" s="18" t="s">
        <v>1475</v>
      </c>
      <c r="AJ39" s="18" t="s">
        <v>1476</v>
      </c>
      <c r="AK39" s="18" t="s">
        <v>1477</v>
      </c>
      <c r="AL39" s="18" t="s">
        <v>1478</v>
      </c>
      <c r="AM39" s="18" t="s">
        <v>1479</v>
      </c>
      <c r="AN39" s="18" t="s">
        <v>1480</v>
      </c>
      <c r="AO39" s="18" t="s">
        <v>1481</v>
      </c>
      <c r="AP39" s="18" t="s">
        <v>1482</v>
      </c>
      <c r="AQ39" s="18" t="s">
        <v>1483</v>
      </c>
      <c r="AR39" s="18" t="s">
        <v>1484</v>
      </c>
      <c r="AS39" s="18" t="s">
        <v>1485</v>
      </c>
      <c r="AT39" s="18" t="s">
        <v>1486</v>
      </c>
      <c r="AU39" s="18" t="s">
        <v>274</v>
      </c>
      <c r="AV39" s="18" t="s">
        <v>275</v>
      </c>
      <c r="AW39" s="3" t="s">
        <v>276</v>
      </c>
      <c r="AX39" t="s">
        <v>307</v>
      </c>
    </row>
    <row r="40" spans="1:50" ht="134.25" customHeight="1" x14ac:dyDescent="0.2">
      <c r="A40" s="18" t="s">
        <v>1487</v>
      </c>
      <c r="B40" s="18" t="s">
        <v>1488</v>
      </c>
      <c r="C40" s="18" t="s">
        <v>1489</v>
      </c>
      <c r="D40" s="18">
        <v>2025</v>
      </c>
      <c r="E40" s="18" t="s">
        <v>1490</v>
      </c>
      <c r="F40" s="18" t="s">
        <v>1491</v>
      </c>
      <c r="G40" s="18" t="s">
        <v>1492</v>
      </c>
      <c r="H40" s="18" t="s">
        <v>283</v>
      </c>
      <c r="I40" s="18" t="s">
        <v>1493</v>
      </c>
      <c r="J40" s="18" t="s">
        <v>1494</v>
      </c>
      <c r="K40" s="18" t="s">
        <v>244</v>
      </c>
      <c r="L40" s="18" t="s">
        <v>318</v>
      </c>
      <c r="M40" s="18" t="s">
        <v>797</v>
      </c>
      <c r="N40" s="18" t="s">
        <v>1495</v>
      </c>
      <c r="O40" s="18" t="s">
        <v>1496</v>
      </c>
      <c r="P40" s="18" t="s">
        <v>1497</v>
      </c>
      <c r="Q40" s="18" t="s">
        <v>1498</v>
      </c>
      <c r="R40" s="18" t="s">
        <v>1499</v>
      </c>
      <c r="S40" s="18" t="s">
        <v>1500</v>
      </c>
      <c r="T40" s="18" t="s">
        <v>254</v>
      </c>
      <c r="U40" s="18" t="s">
        <v>1501</v>
      </c>
      <c r="V40" s="18" t="s">
        <v>1502</v>
      </c>
      <c r="W40" s="18" t="s">
        <v>1503</v>
      </c>
      <c r="X40" s="18" t="s">
        <v>1504</v>
      </c>
      <c r="Y40" s="18" t="s">
        <v>322</v>
      </c>
      <c r="Z40" s="18" t="s">
        <v>293</v>
      </c>
      <c r="AA40" s="18" t="s">
        <v>359</v>
      </c>
      <c r="AB40" s="18" t="s">
        <v>1505</v>
      </c>
      <c r="AC40" s="18" t="s">
        <v>1506</v>
      </c>
      <c r="AD40" s="18" t="s">
        <v>1507</v>
      </c>
      <c r="AE40" s="18" t="s">
        <v>1508</v>
      </c>
      <c r="AF40" s="18" t="s">
        <v>1509</v>
      </c>
      <c r="AG40" s="18" t="s">
        <v>1510</v>
      </c>
      <c r="AH40" s="18" t="s">
        <v>1511</v>
      </c>
      <c r="AI40" s="18" t="s">
        <v>1512</v>
      </c>
      <c r="AJ40" s="18" t="s">
        <v>1513</v>
      </c>
      <c r="AK40" s="18" t="s">
        <v>498</v>
      </c>
      <c r="AL40" s="18" t="s">
        <v>498</v>
      </c>
      <c r="AM40" s="18" t="s">
        <v>498</v>
      </c>
      <c r="AN40" s="18" t="s">
        <v>1514</v>
      </c>
      <c r="AO40" s="18" t="s">
        <v>1515</v>
      </c>
      <c r="AP40" s="18" t="s">
        <v>1516</v>
      </c>
      <c r="AQ40" s="18" t="s">
        <v>1517</v>
      </c>
      <c r="AR40" s="18" t="s">
        <v>1518</v>
      </c>
      <c r="AS40" s="18" t="s">
        <v>1519</v>
      </c>
      <c r="AT40" s="18" t="s">
        <v>1520</v>
      </c>
      <c r="AU40" s="18" t="s">
        <v>274</v>
      </c>
      <c r="AV40" s="18" t="s">
        <v>275</v>
      </c>
      <c r="AW40" s="3" t="s">
        <v>276</v>
      </c>
      <c r="AX40" t="s">
        <v>373</v>
      </c>
    </row>
    <row r="41" spans="1:50" ht="120" customHeight="1" x14ac:dyDescent="0.2">
      <c r="A41" s="18" t="s">
        <v>1521</v>
      </c>
      <c r="B41" s="18" t="s">
        <v>1522</v>
      </c>
      <c r="C41" s="18" t="s">
        <v>1523</v>
      </c>
      <c r="D41" s="18">
        <v>2026</v>
      </c>
      <c r="E41" s="18" t="s">
        <v>544</v>
      </c>
      <c r="F41" s="18" t="s">
        <v>1524</v>
      </c>
      <c r="G41" s="18"/>
      <c r="H41" s="18" t="s">
        <v>283</v>
      </c>
      <c r="I41" s="18" t="s">
        <v>1525</v>
      </c>
      <c r="J41" s="18" t="s">
        <v>1526</v>
      </c>
      <c r="K41" s="18" t="s">
        <v>244</v>
      </c>
      <c r="L41" s="18" t="s">
        <v>318</v>
      </c>
      <c r="M41" s="18" t="s">
        <v>620</v>
      </c>
      <c r="N41" s="18" t="s">
        <v>1527</v>
      </c>
      <c r="O41" s="18" t="s">
        <v>1528</v>
      </c>
      <c r="P41" s="18" t="s">
        <v>1529</v>
      </c>
      <c r="Q41" s="18" t="s">
        <v>1530</v>
      </c>
      <c r="R41" s="18" t="s">
        <v>1531</v>
      </c>
      <c r="S41" s="18" t="s">
        <v>1532</v>
      </c>
      <c r="T41" s="18" t="s">
        <v>254</v>
      </c>
      <c r="U41" s="18" t="s">
        <v>1533</v>
      </c>
      <c r="V41" s="18" t="s">
        <v>1534</v>
      </c>
      <c r="W41" s="18" t="s">
        <v>1535</v>
      </c>
      <c r="X41" s="18" t="s">
        <v>1536</v>
      </c>
      <c r="Y41" s="18" t="s">
        <v>322</v>
      </c>
      <c r="Z41" s="18" t="s">
        <v>293</v>
      </c>
      <c r="AA41" s="18" t="s">
        <v>256</v>
      </c>
      <c r="AB41" s="18" t="s">
        <v>1537</v>
      </c>
      <c r="AC41" s="18" t="s">
        <v>1538</v>
      </c>
      <c r="AD41" s="18" t="s">
        <v>1539</v>
      </c>
      <c r="AE41" s="18" t="s">
        <v>1540</v>
      </c>
      <c r="AF41" s="18" t="s">
        <v>1541</v>
      </c>
      <c r="AG41" s="18" t="s">
        <v>1542</v>
      </c>
      <c r="AH41" s="18" t="s">
        <v>1543</v>
      </c>
      <c r="AI41" s="18" t="s">
        <v>1544</v>
      </c>
      <c r="AJ41" s="18" t="s">
        <v>1545</v>
      </c>
      <c r="AK41" s="18" t="s">
        <v>498</v>
      </c>
      <c r="AL41" s="18" t="s">
        <v>1546</v>
      </c>
      <c r="AM41" s="18" t="s">
        <v>1547</v>
      </c>
      <c r="AN41" s="18" t="s">
        <v>1548</v>
      </c>
      <c r="AO41" s="18" t="s">
        <v>1549</v>
      </c>
      <c r="AP41" s="18" t="s">
        <v>1550</v>
      </c>
      <c r="AQ41" s="18" t="s">
        <v>1551</v>
      </c>
      <c r="AR41" s="18" t="s">
        <v>1552</v>
      </c>
      <c r="AS41" s="18" t="s">
        <v>1553</v>
      </c>
      <c r="AT41" s="18" t="s">
        <v>1554</v>
      </c>
      <c r="AU41" s="18" t="s">
        <v>274</v>
      </c>
      <c r="AV41" s="18" t="s">
        <v>275</v>
      </c>
      <c r="AW41" s="3" t="s">
        <v>498</v>
      </c>
      <c r="AX41" t="s">
        <v>270</v>
      </c>
    </row>
    <row r="42" spans="1:50" ht="221.25" customHeight="1" x14ac:dyDescent="0.2">
      <c r="A42" s="18" t="s">
        <v>1555</v>
      </c>
      <c r="B42" s="18" t="s">
        <v>1556</v>
      </c>
      <c r="C42" s="18" t="s">
        <v>1557</v>
      </c>
      <c r="D42" s="18">
        <v>2025</v>
      </c>
      <c r="E42" s="18" t="s">
        <v>1558</v>
      </c>
      <c r="F42" s="18" t="s">
        <v>1559</v>
      </c>
      <c r="G42" s="18" t="s">
        <v>1560</v>
      </c>
      <c r="H42" s="18" t="s">
        <v>283</v>
      </c>
      <c r="I42" s="18" t="s">
        <v>1561</v>
      </c>
      <c r="J42" s="18" t="s">
        <v>1562</v>
      </c>
      <c r="K42" s="18" t="s">
        <v>244</v>
      </c>
      <c r="L42" s="18" t="s">
        <v>245</v>
      </c>
      <c r="M42" s="18" t="s">
        <v>351</v>
      </c>
      <c r="N42" s="18" t="s">
        <v>1563</v>
      </c>
      <c r="O42" s="18" t="s">
        <v>1564</v>
      </c>
      <c r="P42" s="18" t="s">
        <v>1565</v>
      </c>
      <c r="Q42" s="18" t="s">
        <v>1566</v>
      </c>
      <c r="R42" s="18" t="s">
        <v>1567</v>
      </c>
      <c r="S42" s="18" t="s">
        <v>1568</v>
      </c>
      <c r="T42" s="18" t="s">
        <v>322</v>
      </c>
      <c r="U42" s="18" t="s">
        <v>1569</v>
      </c>
      <c r="V42" s="18" t="s">
        <v>1570</v>
      </c>
      <c r="W42" s="18" t="s">
        <v>1571</v>
      </c>
      <c r="X42" s="18" t="s">
        <v>1572</v>
      </c>
      <c r="Y42" s="18" t="s">
        <v>322</v>
      </c>
      <c r="Z42" s="18" t="s">
        <v>293</v>
      </c>
      <c r="AA42" s="18" t="s">
        <v>256</v>
      </c>
      <c r="AB42" s="18" t="s">
        <v>1573</v>
      </c>
      <c r="AC42" s="18" t="s">
        <v>1574</v>
      </c>
      <c r="AD42" s="18" t="s">
        <v>1575</v>
      </c>
      <c r="AE42" s="18" t="s">
        <v>1576</v>
      </c>
      <c r="AF42" s="18" t="s">
        <v>1577</v>
      </c>
      <c r="AG42" s="18" t="s">
        <v>1578</v>
      </c>
      <c r="AH42" s="18" t="s">
        <v>1579</v>
      </c>
      <c r="AI42" s="18" t="s">
        <v>1580</v>
      </c>
      <c r="AJ42" s="18" t="s">
        <v>1581</v>
      </c>
      <c r="AK42" s="18" t="s">
        <v>498</v>
      </c>
      <c r="AL42" s="18" t="s">
        <v>498</v>
      </c>
      <c r="AM42" s="18" t="s">
        <v>1582</v>
      </c>
      <c r="AN42" s="18" t="s">
        <v>1583</v>
      </c>
      <c r="AO42" s="18" t="s">
        <v>1584</v>
      </c>
      <c r="AP42" s="18" t="s">
        <v>1585</v>
      </c>
      <c r="AQ42" s="18" t="s">
        <v>1586</v>
      </c>
      <c r="AR42" s="18" t="s">
        <v>1587</v>
      </c>
      <c r="AS42" s="18" t="s">
        <v>1588</v>
      </c>
      <c r="AT42" s="18" t="s">
        <v>1589</v>
      </c>
      <c r="AU42" s="18" t="s">
        <v>274</v>
      </c>
      <c r="AV42" s="18" t="s">
        <v>275</v>
      </c>
      <c r="AW42" s="3" t="s">
        <v>276</v>
      </c>
      <c r="AX42" t="s">
        <v>373</v>
      </c>
    </row>
    <row r="43" spans="1:50" ht="163.5" customHeight="1" x14ac:dyDescent="0.2">
      <c r="A43" s="18" t="s">
        <v>1590</v>
      </c>
      <c r="B43" s="18" t="s">
        <v>1591</v>
      </c>
      <c r="C43" s="18" t="s">
        <v>1592</v>
      </c>
      <c r="D43" s="18">
        <v>2025</v>
      </c>
      <c r="E43" s="18" t="s">
        <v>1593</v>
      </c>
      <c r="F43" s="18" t="s">
        <v>1594</v>
      </c>
      <c r="G43" s="18" t="s">
        <v>1595</v>
      </c>
      <c r="H43" s="18" t="s">
        <v>241</v>
      </c>
      <c r="I43" s="18" t="s">
        <v>1596</v>
      </c>
      <c r="J43" s="18" t="s">
        <v>1597</v>
      </c>
      <c r="K43" s="18" t="s">
        <v>244</v>
      </c>
      <c r="L43" s="18" t="s">
        <v>245</v>
      </c>
      <c r="M43" s="18" t="s">
        <v>693</v>
      </c>
      <c r="N43" s="18" t="s">
        <v>1598</v>
      </c>
      <c r="O43" s="18">
        <v>13</v>
      </c>
      <c r="P43" s="18">
        <v>13</v>
      </c>
      <c r="Q43" s="18">
        <v>39</v>
      </c>
      <c r="R43" s="18">
        <v>1053</v>
      </c>
      <c r="S43" s="18" t="s">
        <v>1599</v>
      </c>
      <c r="T43" s="18" t="s">
        <v>254</v>
      </c>
      <c r="U43" s="18" t="s">
        <v>1356</v>
      </c>
      <c r="V43" s="18" t="s">
        <v>1600</v>
      </c>
      <c r="W43" s="18" t="s">
        <v>1601</v>
      </c>
      <c r="X43" s="18" t="s">
        <v>1602</v>
      </c>
      <c r="Y43" s="18" t="s">
        <v>254</v>
      </c>
      <c r="Z43" s="18" t="s">
        <v>255</v>
      </c>
      <c r="AA43" s="18" t="s">
        <v>522</v>
      </c>
      <c r="AB43" s="18" t="s">
        <v>1603</v>
      </c>
      <c r="AC43" s="18" t="s">
        <v>1604</v>
      </c>
      <c r="AD43" s="18" t="s">
        <v>1605</v>
      </c>
      <c r="AE43" s="18" t="s">
        <v>1606</v>
      </c>
      <c r="AF43" s="18" t="s">
        <v>1607</v>
      </c>
      <c r="AG43" s="18" t="s">
        <v>1608</v>
      </c>
      <c r="AH43" s="18" t="s">
        <v>1609</v>
      </c>
      <c r="AI43" s="18" t="s">
        <v>1610</v>
      </c>
      <c r="AJ43" s="18" t="s">
        <v>1611</v>
      </c>
      <c r="AK43" s="18" t="s">
        <v>1612</v>
      </c>
      <c r="AL43" s="18" t="s">
        <v>1613</v>
      </c>
      <c r="AM43" s="18" t="s">
        <v>1614</v>
      </c>
      <c r="AN43" s="18" t="s">
        <v>1615</v>
      </c>
      <c r="AO43" s="18" t="s">
        <v>270</v>
      </c>
      <c r="AP43" s="18" t="s">
        <v>307</v>
      </c>
      <c r="AQ43" s="18" t="s">
        <v>1098</v>
      </c>
      <c r="AR43" s="18" t="s">
        <v>1616</v>
      </c>
      <c r="AS43" s="18" t="s">
        <v>1617</v>
      </c>
      <c r="AT43" s="18" t="s">
        <v>1618</v>
      </c>
      <c r="AU43" s="18" t="s">
        <v>274</v>
      </c>
      <c r="AV43" s="18" t="s">
        <v>275</v>
      </c>
      <c r="AW43" s="3" t="s">
        <v>276</v>
      </c>
      <c r="AX43" t="s">
        <v>270</v>
      </c>
    </row>
    <row r="44" spans="1:50" ht="120" customHeight="1" x14ac:dyDescent="0.2">
      <c r="A44" s="18" t="s">
        <v>1619</v>
      </c>
      <c r="B44" s="18" t="s">
        <v>1620</v>
      </c>
      <c r="C44" s="18" t="s">
        <v>1621</v>
      </c>
      <c r="D44" s="18">
        <v>2024</v>
      </c>
      <c r="E44" s="18" t="s">
        <v>722</v>
      </c>
      <c r="F44" s="18" t="s">
        <v>1622</v>
      </c>
      <c r="G44" s="18" t="s">
        <v>1623</v>
      </c>
      <c r="H44" s="18" t="s">
        <v>241</v>
      </c>
      <c r="I44" s="18" t="s">
        <v>1624</v>
      </c>
      <c r="J44" s="18" t="s">
        <v>1625</v>
      </c>
      <c r="K44" s="18" t="s">
        <v>385</v>
      </c>
      <c r="L44" s="18" t="s">
        <v>318</v>
      </c>
      <c r="M44" s="18" t="s">
        <v>549</v>
      </c>
      <c r="N44" s="18" t="s">
        <v>1626</v>
      </c>
      <c r="O44" s="18">
        <v>15</v>
      </c>
      <c r="P44" s="18">
        <v>15</v>
      </c>
      <c r="Q44" s="18">
        <v>15</v>
      </c>
      <c r="R44" s="18">
        <v>60</v>
      </c>
      <c r="S44" s="18" t="s">
        <v>1627</v>
      </c>
      <c r="T44" s="18" t="s">
        <v>254</v>
      </c>
      <c r="U44" s="18" t="s">
        <v>1628</v>
      </c>
      <c r="V44" s="18" t="s">
        <v>1629</v>
      </c>
      <c r="W44" s="18" t="s">
        <v>1630</v>
      </c>
      <c r="X44" s="18" t="s">
        <v>1631</v>
      </c>
      <c r="Y44" s="18" t="s">
        <v>254</v>
      </c>
      <c r="Z44" s="18" t="s">
        <v>255</v>
      </c>
      <c r="AA44" s="18" t="s">
        <v>522</v>
      </c>
      <c r="AB44" s="18" t="s">
        <v>1632</v>
      </c>
      <c r="AC44" s="18" t="s">
        <v>1633</v>
      </c>
      <c r="AD44" s="18" t="s">
        <v>1634</v>
      </c>
      <c r="AE44" s="18" t="s">
        <v>1635</v>
      </c>
      <c r="AF44" s="18" t="s">
        <v>1636</v>
      </c>
      <c r="AG44" s="18" t="s">
        <v>1637</v>
      </c>
      <c r="AH44" s="18" t="s">
        <v>1638</v>
      </c>
      <c r="AI44" s="18" t="s">
        <v>1639</v>
      </c>
      <c r="AJ44" s="18" t="s">
        <v>1640</v>
      </c>
      <c r="AK44" s="18" t="s">
        <v>1641</v>
      </c>
      <c r="AL44" s="18" t="s">
        <v>1642</v>
      </c>
      <c r="AM44" s="18" t="s">
        <v>1614</v>
      </c>
      <c r="AN44" s="18" t="s">
        <v>1643</v>
      </c>
      <c r="AO44" s="18" t="s">
        <v>270</v>
      </c>
      <c r="AP44" s="18" t="s">
        <v>307</v>
      </c>
      <c r="AQ44" s="18" t="s">
        <v>1098</v>
      </c>
      <c r="AR44" s="18" t="s">
        <v>1644</v>
      </c>
      <c r="AS44" s="18" t="s">
        <v>1645</v>
      </c>
      <c r="AT44" s="18" t="s">
        <v>1646</v>
      </c>
      <c r="AU44" s="18" t="s">
        <v>274</v>
      </c>
      <c r="AV44" s="18" t="s">
        <v>275</v>
      </c>
      <c r="AW44" s="3" t="s">
        <v>276</v>
      </c>
      <c r="AX44" t="s">
        <v>270</v>
      </c>
    </row>
    <row r="45" spans="1:50" ht="120" customHeight="1" x14ac:dyDescent="0.2">
      <c r="A45" s="18" t="s">
        <v>1647</v>
      </c>
      <c r="B45" s="18" t="s">
        <v>1648</v>
      </c>
      <c r="C45" s="18" t="s">
        <v>1649</v>
      </c>
      <c r="D45" s="18">
        <v>2025</v>
      </c>
      <c r="E45" s="18" t="s">
        <v>411</v>
      </c>
      <c r="F45" s="18" t="s">
        <v>1650</v>
      </c>
      <c r="G45" s="18" t="s">
        <v>1651</v>
      </c>
      <c r="H45" s="18" t="s">
        <v>1073</v>
      </c>
      <c r="I45" s="18" t="s">
        <v>1652</v>
      </c>
      <c r="J45" s="18" t="s">
        <v>1653</v>
      </c>
      <c r="K45" s="18" t="s">
        <v>244</v>
      </c>
      <c r="L45" s="18" t="s">
        <v>318</v>
      </c>
      <c r="M45" s="18" t="s">
        <v>319</v>
      </c>
      <c r="N45" s="18" t="s">
        <v>1654</v>
      </c>
      <c r="O45" s="18">
        <v>300</v>
      </c>
      <c r="P45" s="18">
        <v>300</v>
      </c>
      <c r="Q45" s="18">
        <v>300</v>
      </c>
      <c r="R45" s="18">
        <v>300</v>
      </c>
      <c r="S45" s="18" t="s">
        <v>1655</v>
      </c>
      <c r="T45" s="18" t="s">
        <v>322</v>
      </c>
      <c r="U45" s="18" t="s">
        <v>1356</v>
      </c>
      <c r="V45" s="18" t="s">
        <v>1656</v>
      </c>
      <c r="W45" s="18" t="s">
        <v>1657</v>
      </c>
      <c r="X45" s="18" t="s">
        <v>1658</v>
      </c>
      <c r="Y45" s="18" t="s">
        <v>322</v>
      </c>
      <c r="Z45" s="18" t="s">
        <v>1084</v>
      </c>
      <c r="AA45" s="18" t="s">
        <v>256</v>
      </c>
      <c r="AB45" s="18" t="s">
        <v>1659</v>
      </c>
      <c r="AC45" s="18" t="s">
        <v>1660</v>
      </c>
      <c r="AD45" s="18" t="s">
        <v>1661</v>
      </c>
      <c r="AE45" s="18" t="s">
        <v>1662</v>
      </c>
      <c r="AF45" s="18" t="s">
        <v>1663</v>
      </c>
      <c r="AG45" s="18" t="s">
        <v>1664</v>
      </c>
      <c r="AH45" s="18" t="s">
        <v>1665</v>
      </c>
      <c r="AI45" s="18" t="s">
        <v>1666</v>
      </c>
      <c r="AJ45" s="18" t="s">
        <v>1667</v>
      </c>
      <c r="AK45" s="18" t="s">
        <v>1668</v>
      </c>
      <c r="AL45" s="18" t="s">
        <v>1669</v>
      </c>
      <c r="AM45" s="18" t="s">
        <v>1670</v>
      </c>
      <c r="AN45" s="18" t="s">
        <v>1671</v>
      </c>
      <c r="AO45" s="18" t="s">
        <v>270</v>
      </c>
      <c r="AP45" s="18" t="s">
        <v>1098</v>
      </c>
      <c r="AQ45" s="18" t="s">
        <v>307</v>
      </c>
      <c r="AR45" s="18" t="s">
        <v>1672</v>
      </c>
      <c r="AS45" s="18" t="s">
        <v>1673</v>
      </c>
      <c r="AT45" s="18" t="s">
        <v>1674</v>
      </c>
      <c r="AU45" s="18" t="s">
        <v>274</v>
      </c>
      <c r="AV45" s="18" t="s">
        <v>275</v>
      </c>
      <c r="AW45" s="3" t="s">
        <v>276</v>
      </c>
      <c r="AX45" t="s">
        <v>270</v>
      </c>
    </row>
    <row r="46" spans="1:50" ht="207" customHeight="1" x14ac:dyDescent="0.2">
      <c r="A46" s="18" t="s">
        <v>1675</v>
      </c>
      <c r="B46" s="18" t="s">
        <v>1676</v>
      </c>
      <c r="C46" s="18" t="s">
        <v>1677</v>
      </c>
      <c r="D46" s="18">
        <v>2024</v>
      </c>
      <c r="E46" s="18" t="s">
        <v>1678</v>
      </c>
      <c r="F46" s="18" t="s">
        <v>1381</v>
      </c>
      <c r="G46" s="18" t="s">
        <v>1679</v>
      </c>
      <c r="H46" s="18" t="s">
        <v>241</v>
      </c>
      <c r="I46" s="18" t="s">
        <v>1680</v>
      </c>
      <c r="J46" s="18" t="s">
        <v>1681</v>
      </c>
      <c r="K46" s="18" t="s">
        <v>244</v>
      </c>
      <c r="L46" s="18" t="s">
        <v>245</v>
      </c>
      <c r="M46" s="18" t="s">
        <v>1322</v>
      </c>
      <c r="N46" s="18" t="s">
        <v>1682</v>
      </c>
      <c r="O46" s="18">
        <v>5</v>
      </c>
      <c r="P46" s="18">
        <v>5</v>
      </c>
      <c r="Q46" s="18">
        <v>5</v>
      </c>
      <c r="R46" s="18">
        <v>240</v>
      </c>
      <c r="S46" s="18" t="s">
        <v>1683</v>
      </c>
      <c r="T46" s="18" t="s">
        <v>254</v>
      </c>
      <c r="U46" s="18" t="s">
        <v>1684</v>
      </c>
      <c r="V46" s="18" t="s">
        <v>1685</v>
      </c>
      <c r="W46" s="18" t="s">
        <v>1686</v>
      </c>
      <c r="X46" s="18" t="s">
        <v>1687</v>
      </c>
      <c r="Y46" s="18" t="s">
        <v>322</v>
      </c>
      <c r="Z46" s="18" t="s">
        <v>255</v>
      </c>
      <c r="AA46" s="18" t="s">
        <v>522</v>
      </c>
      <c r="AB46" s="18" t="s">
        <v>1688</v>
      </c>
      <c r="AC46" s="18" t="s">
        <v>1689</v>
      </c>
      <c r="AD46" s="18" t="s">
        <v>1690</v>
      </c>
      <c r="AE46" s="18" t="s">
        <v>1691</v>
      </c>
      <c r="AF46" s="18" t="s">
        <v>1692</v>
      </c>
      <c r="AG46" s="18" t="s">
        <v>1693</v>
      </c>
      <c r="AH46" s="18" t="s">
        <v>1694</v>
      </c>
      <c r="AI46" s="18" t="s">
        <v>1695</v>
      </c>
      <c r="AJ46" s="18" t="s">
        <v>1696</v>
      </c>
      <c r="AK46" s="18" t="s">
        <v>1697</v>
      </c>
      <c r="AL46" s="18" t="s">
        <v>1698</v>
      </c>
      <c r="AM46" s="18" t="s">
        <v>1699</v>
      </c>
      <c r="AN46" s="18" t="s">
        <v>1700</v>
      </c>
      <c r="AO46" s="18" t="s">
        <v>1098</v>
      </c>
      <c r="AP46" s="18" t="s">
        <v>1098</v>
      </c>
      <c r="AQ46" s="18" t="s">
        <v>1098</v>
      </c>
      <c r="AR46" s="18" t="s">
        <v>1701</v>
      </c>
      <c r="AS46" s="18" t="s">
        <v>1702</v>
      </c>
      <c r="AT46" s="18" t="s">
        <v>1703</v>
      </c>
      <c r="AU46" s="18" t="s">
        <v>274</v>
      </c>
      <c r="AV46" s="18" t="s">
        <v>275</v>
      </c>
      <c r="AW46" s="3" t="s">
        <v>276</v>
      </c>
      <c r="AX46" t="s">
        <v>373</v>
      </c>
    </row>
    <row r="47" spans="1:50" ht="148.5" customHeight="1" x14ac:dyDescent="0.2">
      <c r="A47" s="18" t="s">
        <v>1704</v>
      </c>
      <c r="B47" s="18" t="s">
        <v>1705</v>
      </c>
      <c r="C47" s="18" t="s">
        <v>1706</v>
      </c>
      <c r="D47" s="18">
        <v>2023</v>
      </c>
      <c r="E47" s="18" t="s">
        <v>1707</v>
      </c>
      <c r="F47" s="18" t="s">
        <v>1708</v>
      </c>
      <c r="G47" s="18" t="s">
        <v>1709</v>
      </c>
      <c r="H47" s="18" t="s">
        <v>241</v>
      </c>
      <c r="I47" s="18" t="s">
        <v>1710</v>
      </c>
      <c r="J47" s="18" t="s">
        <v>1711</v>
      </c>
      <c r="K47" s="18" t="s">
        <v>244</v>
      </c>
      <c r="L47" s="18" t="s">
        <v>245</v>
      </c>
      <c r="M47" s="18" t="s">
        <v>944</v>
      </c>
      <c r="N47" s="18" t="s">
        <v>1712</v>
      </c>
      <c r="O47" s="18">
        <v>30</v>
      </c>
      <c r="P47" s="18">
        <v>30</v>
      </c>
      <c r="Q47" s="18">
        <v>30</v>
      </c>
      <c r="R47" s="18">
        <v>30</v>
      </c>
      <c r="S47" s="18" t="s">
        <v>1713</v>
      </c>
      <c r="T47" s="18" t="s">
        <v>254</v>
      </c>
      <c r="U47" s="18" t="s">
        <v>1714</v>
      </c>
      <c r="V47" s="18" t="s">
        <v>1715</v>
      </c>
      <c r="W47" s="18" t="s">
        <v>1716</v>
      </c>
      <c r="X47" s="18" t="s">
        <v>1717</v>
      </c>
      <c r="Y47" s="18" t="s">
        <v>254</v>
      </c>
      <c r="Z47" s="18" t="s">
        <v>255</v>
      </c>
      <c r="AA47" s="18" t="s">
        <v>522</v>
      </c>
      <c r="AB47" s="18" t="s">
        <v>1718</v>
      </c>
      <c r="AC47" s="18" t="s">
        <v>1719</v>
      </c>
      <c r="AD47" s="18" t="s">
        <v>1720</v>
      </c>
      <c r="AE47" s="18" t="s">
        <v>1721</v>
      </c>
      <c r="AF47" s="18" t="s">
        <v>1722</v>
      </c>
      <c r="AG47" s="18" t="s">
        <v>1723</v>
      </c>
      <c r="AH47" s="18" t="s">
        <v>1724</v>
      </c>
      <c r="AI47" s="18" t="s">
        <v>1725</v>
      </c>
      <c r="AJ47" s="18" t="s">
        <v>1726</v>
      </c>
      <c r="AK47" s="18" t="s">
        <v>1727</v>
      </c>
      <c r="AL47" s="18" t="s">
        <v>1728</v>
      </c>
      <c r="AM47" s="18" t="s">
        <v>1729</v>
      </c>
      <c r="AN47" s="18" t="s">
        <v>1730</v>
      </c>
      <c r="AO47" s="18" t="s">
        <v>270</v>
      </c>
      <c r="AP47" s="18" t="s">
        <v>1098</v>
      </c>
      <c r="AQ47" s="18" t="s">
        <v>1098</v>
      </c>
      <c r="AR47" s="18" t="s">
        <v>933</v>
      </c>
      <c r="AS47" s="18" t="s">
        <v>1731</v>
      </c>
      <c r="AT47" s="18" t="s">
        <v>1732</v>
      </c>
      <c r="AU47" s="18" t="s">
        <v>274</v>
      </c>
      <c r="AV47" s="18" t="s">
        <v>275</v>
      </c>
      <c r="AW47" s="3" t="s">
        <v>276</v>
      </c>
      <c r="AX47" t="s">
        <v>270</v>
      </c>
    </row>
    <row r="48" spans="1:50" ht="250.5" customHeight="1" x14ac:dyDescent="0.2">
      <c r="A48" s="18" t="s">
        <v>1733</v>
      </c>
      <c r="B48" s="18" t="s">
        <v>1734</v>
      </c>
      <c r="C48" s="18" t="s">
        <v>1735</v>
      </c>
      <c r="D48" s="18">
        <v>2025</v>
      </c>
      <c r="E48" s="18" t="s">
        <v>544</v>
      </c>
      <c r="F48" s="18" t="s">
        <v>1736</v>
      </c>
      <c r="G48" s="18"/>
      <c r="H48" s="18" t="s">
        <v>283</v>
      </c>
      <c r="I48" s="18" t="s">
        <v>1737</v>
      </c>
      <c r="J48" s="18" t="s">
        <v>1738</v>
      </c>
      <c r="K48" s="18" t="s">
        <v>385</v>
      </c>
      <c r="L48" s="18" t="s">
        <v>245</v>
      </c>
      <c r="M48" s="18" t="s">
        <v>319</v>
      </c>
      <c r="N48" s="18" t="s">
        <v>1739</v>
      </c>
      <c r="O48" s="18">
        <v>1020</v>
      </c>
      <c r="P48" s="18">
        <v>1020</v>
      </c>
      <c r="Q48" s="18">
        <v>1020</v>
      </c>
      <c r="R48" s="18">
        <v>1020</v>
      </c>
      <c r="S48" s="18" t="s">
        <v>1740</v>
      </c>
      <c r="T48" s="18" t="s">
        <v>254</v>
      </c>
      <c r="U48" s="18" t="s">
        <v>1741</v>
      </c>
      <c r="V48" s="18" t="s">
        <v>1742</v>
      </c>
      <c r="W48" s="18" t="s">
        <v>1743</v>
      </c>
      <c r="X48" s="18" t="s">
        <v>1744</v>
      </c>
      <c r="Y48" s="18" t="s">
        <v>254</v>
      </c>
      <c r="Z48" s="18" t="s">
        <v>293</v>
      </c>
      <c r="AA48" s="18" t="s">
        <v>256</v>
      </c>
      <c r="AB48" s="18" t="s">
        <v>1745</v>
      </c>
      <c r="AC48" s="18" t="s">
        <v>1746</v>
      </c>
      <c r="AD48" s="18" t="s">
        <v>1747</v>
      </c>
      <c r="AE48" s="18" t="s">
        <v>1748</v>
      </c>
      <c r="AF48" s="18" t="s">
        <v>1749</v>
      </c>
      <c r="AG48" s="18" t="s">
        <v>1750</v>
      </c>
      <c r="AH48" s="18" t="s">
        <v>1751</v>
      </c>
      <c r="AI48" s="18" t="s">
        <v>1752</v>
      </c>
      <c r="AJ48" s="18" t="s">
        <v>1753</v>
      </c>
      <c r="AK48" s="18" t="s">
        <v>1754</v>
      </c>
      <c r="AL48" s="18" t="s">
        <v>1755</v>
      </c>
      <c r="AM48" s="18" t="s">
        <v>1756</v>
      </c>
      <c r="AN48" s="18" t="s">
        <v>1757</v>
      </c>
      <c r="AO48" s="18" t="s">
        <v>270</v>
      </c>
      <c r="AP48" s="18" t="s">
        <v>1098</v>
      </c>
      <c r="AQ48" s="18" t="s">
        <v>1098</v>
      </c>
      <c r="AR48" s="18" t="s">
        <v>1758</v>
      </c>
      <c r="AS48" s="18" t="s">
        <v>1759</v>
      </c>
      <c r="AT48" s="18" t="s">
        <v>1760</v>
      </c>
      <c r="AU48" s="18" t="s">
        <v>274</v>
      </c>
      <c r="AV48" s="18" t="s">
        <v>275</v>
      </c>
      <c r="AW48" s="3" t="s">
        <v>276</v>
      </c>
      <c r="AX48" t="s">
        <v>270</v>
      </c>
    </row>
    <row r="49" spans="1:50" ht="148.5" customHeight="1" x14ac:dyDescent="0.2">
      <c r="A49" s="18" t="s">
        <v>1761</v>
      </c>
      <c r="B49" s="18" t="s">
        <v>1762</v>
      </c>
      <c r="C49" s="18" t="s">
        <v>1763</v>
      </c>
      <c r="D49" s="18">
        <v>2024</v>
      </c>
      <c r="E49" s="18" t="s">
        <v>1764</v>
      </c>
      <c r="F49" s="18" t="s">
        <v>903</v>
      </c>
      <c r="G49" s="18" t="s">
        <v>1765</v>
      </c>
      <c r="H49" s="18" t="s">
        <v>283</v>
      </c>
      <c r="I49" s="18" t="s">
        <v>1766</v>
      </c>
      <c r="J49" s="18" t="s">
        <v>1767</v>
      </c>
      <c r="K49" s="18" t="s">
        <v>385</v>
      </c>
      <c r="L49" s="18" t="s">
        <v>318</v>
      </c>
      <c r="M49" s="18" t="s">
        <v>944</v>
      </c>
      <c r="N49" s="18" t="s">
        <v>1768</v>
      </c>
      <c r="O49" s="18">
        <v>100</v>
      </c>
      <c r="P49" s="18">
        <v>100</v>
      </c>
      <c r="Q49" s="18">
        <v>100</v>
      </c>
      <c r="R49" s="18">
        <v>100</v>
      </c>
      <c r="S49" s="18" t="s">
        <v>1769</v>
      </c>
      <c r="T49" s="18" t="s">
        <v>254</v>
      </c>
      <c r="U49" s="18" t="s">
        <v>1770</v>
      </c>
      <c r="V49" s="18" t="s">
        <v>1771</v>
      </c>
      <c r="W49" s="18" t="s">
        <v>1772</v>
      </c>
      <c r="X49" s="18" t="s">
        <v>1773</v>
      </c>
      <c r="Y49" s="18" t="s">
        <v>254</v>
      </c>
      <c r="Z49" s="18" t="s">
        <v>293</v>
      </c>
      <c r="AA49" s="18" t="s">
        <v>256</v>
      </c>
      <c r="AB49" s="18" t="s">
        <v>1774</v>
      </c>
      <c r="AC49" s="18" t="s">
        <v>1775</v>
      </c>
      <c r="AD49" s="18" t="s">
        <v>1776</v>
      </c>
      <c r="AE49" s="18" t="s">
        <v>1777</v>
      </c>
      <c r="AF49" s="18" t="s">
        <v>1778</v>
      </c>
      <c r="AG49" s="18" t="s">
        <v>1779</v>
      </c>
      <c r="AH49" s="18" t="s">
        <v>1780</v>
      </c>
      <c r="AI49" s="18" t="s">
        <v>1781</v>
      </c>
      <c r="AJ49" s="18" t="s">
        <v>1782</v>
      </c>
      <c r="AK49" s="18" t="s">
        <v>498</v>
      </c>
      <c r="AL49" s="18" t="s">
        <v>254</v>
      </c>
      <c r="AM49" s="18" t="s">
        <v>1783</v>
      </c>
      <c r="AN49" s="18" t="s">
        <v>1784</v>
      </c>
      <c r="AO49" s="18" t="s">
        <v>1098</v>
      </c>
      <c r="AP49" s="18" t="s">
        <v>1098</v>
      </c>
      <c r="AQ49" s="18" t="s">
        <v>1098</v>
      </c>
      <c r="AR49" s="18" t="s">
        <v>1785</v>
      </c>
      <c r="AS49" s="18" t="s">
        <v>1786</v>
      </c>
      <c r="AT49" s="18" t="s">
        <v>1787</v>
      </c>
      <c r="AU49" s="18" t="s">
        <v>274</v>
      </c>
      <c r="AV49" s="18" t="s">
        <v>275</v>
      </c>
      <c r="AW49" s="3" t="s">
        <v>359</v>
      </c>
      <c r="AX49" t="s">
        <v>373</v>
      </c>
    </row>
    <row r="50" spans="1:50" ht="308.25" customHeight="1" x14ac:dyDescent="0.2">
      <c r="A50" s="18" t="s">
        <v>1788</v>
      </c>
      <c r="B50" s="18" t="s">
        <v>1789</v>
      </c>
      <c r="C50" s="18" t="s">
        <v>1790</v>
      </c>
      <c r="D50" s="18">
        <v>2025</v>
      </c>
      <c r="E50" s="18" t="s">
        <v>1791</v>
      </c>
      <c r="F50" s="18" t="s">
        <v>1792</v>
      </c>
      <c r="G50" s="18" t="s">
        <v>1793</v>
      </c>
      <c r="H50" s="18" t="s">
        <v>283</v>
      </c>
      <c r="I50" s="18" t="s">
        <v>1794</v>
      </c>
      <c r="J50" s="18" t="s">
        <v>1795</v>
      </c>
      <c r="K50" s="18" t="s">
        <v>244</v>
      </c>
      <c r="L50" s="18" t="s">
        <v>245</v>
      </c>
      <c r="M50" s="18" t="s">
        <v>693</v>
      </c>
      <c r="N50" s="18" t="s">
        <v>1796</v>
      </c>
      <c r="O50" s="18" t="s">
        <v>1797</v>
      </c>
      <c r="P50" s="18" t="s">
        <v>1798</v>
      </c>
      <c r="Q50" s="18" t="s">
        <v>498</v>
      </c>
      <c r="R50" s="18" t="s">
        <v>1799</v>
      </c>
      <c r="S50" s="18" t="s">
        <v>1800</v>
      </c>
      <c r="T50" s="18" t="s">
        <v>254</v>
      </c>
      <c r="U50" s="18" t="s">
        <v>1801</v>
      </c>
      <c r="V50" s="18" t="s">
        <v>1802</v>
      </c>
      <c r="W50" s="18" t="s">
        <v>1803</v>
      </c>
      <c r="X50" s="18" t="s">
        <v>1804</v>
      </c>
      <c r="Y50" s="18" t="s">
        <v>249</v>
      </c>
      <c r="Z50" s="18" t="s">
        <v>293</v>
      </c>
      <c r="AA50" s="18" t="s">
        <v>359</v>
      </c>
      <c r="AB50" s="18" t="s">
        <v>1805</v>
      </c>
      <c r="AC50" s="18" t="s">
        <v>1806</v>
      </c>
      <c r="AD50" s="18" t="s">
        <v>1807</v>
      </c>
      <c r="AE50" s="18" t="s">
        <v>1808</v>
      </c>
      <c r="AF50" s="18" t="s">
        <v>1809</v>
      </c>
      <c r="AG50" s="18" t="s">
        <v>1810</v>
      </c>
      <c r="AH50" s="18" t="s">
        <v>1811</v>
      </c>
      <c r="AI50" s="18" t="s">
        <v>1812</v>
      </c>
      <c r="AJ50" s="18" t="s">
        <v>1813</v>
      </c>
      <c r="AK50" s="18" t="s">
        <v>498</v>
      </c>
      <c r="AL50" s="18" t="s">
        <v>1814</v>
      </c>
      <c r="AM50" s="18" t="s">
        <v>1815</v>
      </c>
      <c r="AN50" s="18" t="s">
        <v>1816</v>
      </c>
      <c r="AO50" s="18" t="s">
        <v>1817</v>
      </c>
      <c r="AP50" s="18" t="s">
        <v>1818</v>
      </c>
      <c r="AQ50" s="18" t="s">
        <v>1819</v>
      </c>
      <c r="AR50" s="18" t="s">
        <v>1820</v>
      </c>
      <c r="AS50" s="18" t="s">
        <v>1821</v>
      </c>
      <c r="AT50" s="18" t="s">
        <v>1822</v>
      </c>
      <c r="AU50" s="18" t="s">
        <v>274</v>
      </c>
      <c r="AV50" s="18" t="s">
        <v>275</v>
      </c>
      <c r="AW50" s="3" t="s">
        <v>276</v>
      </c>
      <c r="AX50" t="s">
        <v>373</v>
      </c>
    </row>
    <row r="51" spans="1:50" ht="235.5" customHeight="1" x14ac:dyDescent="0.2">
      <c r="A51" s="18" t="s">
        <v>1823</v>
      </c>
      <c r="B51" s="18" t="s">
        <v>1824</v>
      </c>
      <c r="C51" s="18" t="s">
        <v>1825</v>
      </c>
      <c r="D51" s="18">
        <v>2025</v>
      </c>
      <c r="E51" s="18" t="s">
        <v>1826</v>
      </c>
      <c r="F51" s="18" t="s">
        <v>1827</v>
      </c>
      <c r="G51" s="18" t="s">
        <v>1828</v>
      </c>
      <c r="H51" s="18" t="s">
        <v>241</v>
      </c>
      <c r="I51" s="18" t="s">
        <v>1829</v>
      </c>
      <c r="J51" s="18" t="s">
        <v>1830</v>
      </c>
      <c r="K51" s="18" t="s">
        <v>385</v>
      </c>
      <c r="L51" s="18" t="s">
        <v>245</v>
      </c>
      <c r="M51" s="18" t="s">
        <v>319</v>
      </c>
      <c r="N51" s="18" t="s">
        <v>1831</v>
      </c>
      <c r="O51" s="18" t="s">
        <v>1832</v>
      </c>
      <c r="P51" s="18" t="s">
        <v>1833</v>
      </c>
      <c r="Q51" s="18" t="s">
        <v>498</v>
      </c>
      <c r="R51" s="18" t="s">
        <v>1834</v>
      </c>
      <c r="S51" s="18" t="s">
        <v>1835</v>
      </c>
      <c r="T51" s="18" t="s">
        <v>254</v>
      </c>
      <c r="U51" s="18" t="s">
        <v>1836</v>
      </c>
      <c r="V51" s="18" t="s">
        <v>1837</v>
      </c>
      <c r="W51" s="18" t="s">
        <v>1838</v>
      </c>
      <c r="X51" s="18" t="s">
        <v>1839</v>
      </c>
      <c r="Y51" s="18" t="s">
        <v>249</v>
      </c>
      <c r="Z51" s="18" t="s">
        <v>255</v>
      </c>
      <c r="AA51" s="18" t="s">
        <v>522</v>
      </c>
      <c r="AB51" s="18" t="s">
        <v>1840</v>
      </c>
      <c r="AC51" s="18" t="s">
        <v>1841</v>
      </c>
      <c r="AD51" s="18" t="s">
        <v>1842</v>
      </c>
      <c r="AE51" s="18" t="s">
        <v>1843</v>
      </c>
      <c r="AF51" s="18" t="s">
        <v>1844</v>
      </c>
      <c r="AG51" s="18" t="s">
        <v>1845</v>
      </c>
      <c r="AH51" s="18" t="s">
        <v>1846</v>
      </c>
      <c r="AI51" s="18" t="s">
        <v>1847</v>
      </c>
      <c r="AJ51" s="18" t="s">
        <v>1848</v>
      </c>
      <c r="AK51" s="18" t="s">
        <v>498</v>
      </c>
      <c r="AL51" s="18" t="s">
        <v>254</v>
      </c>
      <c r="AM51" s="18" t="s">
        <v>1849</v>
      </c>
      <c r="AN51" s="18" t="s">
        <v>1850</v>
      </c>
      <c r="AO51" s="18" t="s">
        <v>1851</v>
      </c>
      <c r="AP51" s="18" t="s">
        <v>1852</v>
      </c>
      <c r="AQ51" s="18" t="s">
        <v>1853</v>
      </c>
      <c r="AR51" s="18" t="s">
        <v>1854</v>
      </c>
      <c r="AS51" s="18" t="s">
        <v>1855</v>
      </c>
      <c r="AT51" s="18" t="s">
        <v>1856</v>
      </c>
      <c r="AU51" s="18" t="s">
        <v>274</v>
      </c>
      <c r="AV51" s="18" t="s">
        <v>275</v>
      </c>
      <c r="AW51" s="3" t="s">
        <v>276</v>
      </c>
      <c r="AX51" t="s">
        <v>373</v>
      </c>
    </row>
    <row r="52" spans="1:50" ht="105" customHeight="1" x14ac:dyDescent="0.2">
      <c r="A52" s="18" t="s">
        <v>1857</v>
      </c>
      <c r="B52" s="18" t="s">
        <v>1858</v>
      </c>
      <c r="C52" s="18" t="s">
        <v>1859</v>
      </c>
      <c r="D52" s="18">
        <v>2025</v>
      </c>
      <c r="E52" s="18" t="s">
        <v>544</v>
      </c>
      <c r="F52" s="18" t="s">
        <v>345</v>
      </c>
      <c r="G52" s="18" t="s">
        <v>1860</v>
      </c>
      <c r="H52" s="18" t="s">
        <v>347</v>
      </c>
      <c r="I52" s="18" t="s">
        <v>1861</v>
      </c>
      <c r="J52" s="18" t="s">
        <v>1862</v>
      </c>
      <c r="K52" s="18" t="s">
        <v>244</v>
      </c>
      <c r="L52" s="18" t="s">
        <v>318</v>
      </c>
      <c r="M52" s="18" t="s">
        <v>1385</v>
      </c>
      <c r="N52" s="18" t="s">
        <v>1863</v>
      </c>
      <c r="O52" s="18" t="s">
        <v>1864</v>
      </c>
      <c r="P52" s="18" t="s">
        <v>1865</v>
      </c>
      <c r="Q52" s="18" t="s">
        <v>1866</v>
      </c>
      <c r="R52" s="18" t="s">
        <v>1867</v>
      </c>
      <c r="S52" s="18" t="s">
        <v>1868</v>
      </c>
      <c r="T52" s="18" t="s">
        <v>254</v>
      </c>
      <c r="U52" s="18" t="s">
        <v>986</v>
      </c>
      <c r="V52" s="18" t="s">
        <v>1869</v>
      </c>
      <c r="W52" s="18" t="s">
        <v>1870</v>
      </c>
      <c r="X52" s="18" t="s">
        <v>1871</v>
      </c>
      <c r="Y52" s="18" t="s">
        <v>322</v>
      </c>
      <c r="Z52" s="18" t="s">
        <v>358</v>
      </c>
      <c r="AA52" s="18" t="s">
        <v>488</v>
      </c>
      <c r="AB52" s="18" t="s">
        <v>1872</v>
      </c>
      <c r="AC52" s="18" t="s">
        <v>1873</v>
      </c>
      <c r="AD52" s="18" t="s">
        <v>1874</v>
      </c>
      <c r="AE52" s="18" t="s">
        <v>1875</v>
      </c>
      <c r="AF52" s="18" t="s">
        <v>1876</v>
      </c>
      <c r="AG52" s="18" t="s">
        <v>1877</v>
      </c>
      <c r="AH52" s="18" t="s">
        <v>1878</v>
      </c>
      <c r="AI52" s="18" t="s">
        <v>1879</v>
      </c>
      <c r="AJ52" s="18" t="s">
        <v>1880</v>
      </c>
      <c r="AK52" s="18" t="s">
        <v>1881</v>
      </c>
      <c r="AL52" s="18" t="s">
        <v>1882</v>
      </c>
      <c r="AM52" s="18" t="s">
        <v>1883</v>
      </c>
      <c r="AN52" s="18" t="s">
        <v>1884</v>
      </c>
      <c r="AO52" s="18" t="s">
        <v>1885</v>
      </c>
      <c r="AP52" s="18" t="s">
        <v>1886</v>
      </c>
      <c r="AQ52" s="18" t="s">
        <v>1887</v>
      </c>
      <c r="AR52" s="18" t="s">
        <v>1888</v>
      </c>
      <c r="AS52" s="18" t="s">
        <v>1889</v>
      </c>
      <c r="AT52" s="18" t="s">
        <v>1890</v>
      </c>
      <c r="AU52" s="18" t="s">
        <v>274</v>
      </c>
      <c r="AV52" s="18" t="s">
        <v>275</v>
      </c>
      <c r="AW52" s="3" t="s">
        <v>359</v>
      </c>
      <c r="AX52" t="s">
        <v>373</v>
      </c>
    </row>
    <row r="53" spans="1:50" ht="408.75" customHeight="1" x14ac:dyDescent="0.2">
      <c r="A53" s="18" t="s">
        <v>1891</v>
      </c>
      <c r="B53" s="18" t="s">
        <v>1892</v>
      </c>
      <c r="C53" s="18" t="s">
        <v>1893</v>
      </c>
      <c r="D53" s="18">
        <v>2024</v>
      </c>
      <c r="E53" s="18" t="s">
        <v>411</v>
      </c>
      <c r="F53" s="18" t="s">
        <v>345</v>
      </c>
      <c r="G53" s="18" t="s">
        <v>1894</v>
      </c>
      <c r="H53" s="18" t="s">
        <v>382</v>
      </c>
      <c r="I53" s="18" t="s">
        <v>1895</v>
      </c>
      <c r="J53" s="18" t="s">
        <v>1896</v>
      </c>
      <c r="K53" s="18" t="s">
        <v>385</v>
      </c>
      <c r="L53" s="18" t="s">
        <v>245</v>
      </c>
      <c r="M53" s="18" t="s">
        <v>1897</v>
      </c>
      <c r="N53" s="18" t="s">
        <v>1898</v>
      </c>
      <c r="O53" s="18">
        <v>35418</v>
      </c>
      <c r="P53" s="18">
        <v>2164</v>
      </c>
      <c r="Q53" s="18">
        <v>2185</v>
      </c>
      <c r="R53" s="18">
        <v>2164</v>
      </c>
      <c r="S53" s="18" t="s">
        <v>1899</v>
      </c>
      <c r="T53" s="18" t="s">
        <v>322</v>
      </c>
      <c r="U53" s="18" t="s">
        <v>1900</v>
      </c>
      <c r="V53" s="18" t="s">
        <v>1901</v>
      </c>
      <c r="W53" s="18" t="s">
        <v>1902</v>
      </c>
      <c r="X53" s="18" t="s">
        <v>1903</v>
      </c>
      <c r="Y53" s="18" t="s">
        <v>322</v>
      </c>
      <c r="Z53" s="18" t="s">
        <v>393</v>
      </c>
      <c r="AA53" s="18" t="s">
        <v>256</v>
      </c>
      <c r="AB53" s="18" t="s">
        <v>1904</v>
      </c>
      <c r="AC53" s="18" t="s">
        <v>1905</v>
      </c>
      <c r="AD53" s="18" t="s">
        <v>1906</v>
      </c>
      <c r="AE53" s="18" t="s">
        <v>1907</v>
      </c>
      <c r="AF53" s="18" t="s">
        <v>1908</v>
      </c>
      <c r="AG53" s="18" t="s">
        <v>1909</v>
      </c>
      <c r="AH53" s="18" t="s">
        <v>1910</v>
      </c>
      <c r="AI53" s="18" t="s">
        <v>1911</v>
      </c>
      <c r="AJ53" s="18" t="s">
        <v>1912</v>
      </c>
      <c r="AK53" s="18" t="s">
        <v>1913</v>
      </c>
      <c r="AL53" s="18" t="s">
        <v>1914</v>
      </c>
      <c r="AM53" s="18" t="s">
        <v>1915</v>
      </c>
      <c r="AN53" s="18" t="s">
        <v>1916</v>
      </c>
      <c r="AO53" s="18" t="s">
        <v>270</v>
      </c>
      <c r="AP53" s="18" t="s">
        <v>1917</v>
      </c>
      <c r="AQ53" s="18" t="s">
        <v>1918</v>
      </c>
      <c r="AR53" s="18" t="s">
        <v>1919</v>
      </c>
      <c r="AS53" s="18" t="s">
        <v>1920</v>
      </c>
      <c r="AT53" s="18" t="s">
        <v>1921</v>
      </c>
      <c r="AU53" s="18" t="s">
        <v>274</v>
      </c>
      <c r="AV53" s="18" t="s">
        <v>275</v>
      </c>
      <c r="AW53" s="3" t="s">
        <v>276</v>
      </c>
      <c r="AX53" t="s">
        <v>270</v>
      </c>
    </row>
    <row r="54" spans="1:50" ht="120" customHeight="1" x14ac:dyDescent="0.2">
      <c r="A54" s="18" t="s">
        <v>1922</v>
      </c>
      <c r="B54" s="18" t="s">
        <v>1923</v>
      </c>
      <c r="C54" s="18" t="s">
        <v>1924</v>
      </c>
      <c r="D54" s="18">
        <v>2024</v>
      </c>
      <c r="E54" s="18" t="s">
        <v>544</v>
      </c>
      <c r="F54" s="18" t="s">
        <v>1925</v>
      </c>
      <c r="G54" s="18" t="s">
        <v>1926</v>
      </c>
      <c r="H54" s="18" t="s">
        <v>241</v>
      </c>
      <c r="I54" s="18" t="s">
        <v>1927</v>
      </c>
      <c r="J54" s="18" t="s">
        <v>1928</v>
      </c>
      <c r="K54" s="18" t="s">
        <v>244</v>
      </c>
      <c r="L54" s="18" t="s">
        <v>318</v>
      </c>
      <c r="M54" s="18" t="s">
        <v>1929</v>
      </c>
      <c r="N54" s="18" t="s">
        <v>1930</v>
      </c>
      <c r="O54" s="18">
        <v>30000</v>
      </c>
      <c r="P54" s="18">
        <v>30000</v>
      </c>
      <c r="Q54" s="18"/>
      <c r="R54" s="18">
        <v>30000</v>
      </c>
      <c r="S54" s="18" t="s">
        <v>1931</v>
      </c>
      <c r="T54" s="18" t="s">
        <v>254</v>
      </c>
      <c r="U54" s="18" t="s">
        <v>1932</v>
      </c>
      <c r="V54" s="18" t="s">
        <v>1933</v>
      </c>
      <c r="W54" s="18" t="s">
        <v>1934</v>
      </c>
      <c r="X54" s="18" t="s">
        <v>1935</v>
      </c>
      <c r="Y54" s="18" t="s">
        <v>249</v>
      </c>
      <c r="Z54" s="18" t="s">
        <v>255</v>
      </c>
      <c r="AA54" s="18" t="s">
        <v>522</v>
      </c>
      <c r="AB54" s="18" t="s">
        <v>1936</v>
      </c>
      <c r="AC54" s="18" t="s">
        <v>1937</v>
      </c>
      <c r="AD54" s="18" t="s">
        <v>1938</v>
      </c>
      <c r="AE54" s="18" t="s">
        <v>1939</v>
      </c>
      <c r="AF54" s="18" t="s">
        <v>1940</v>
      </c>
      <c r="AG54" s="18" t="s">
        <v>1941</v>
      </c>
      <c r="AH54" s="18" t="s">
        <v>1942</v>
      </c>
      <c r="AI54" s="18" t="s">
        <v>1943</v>
      </c>
      <c r="AJ54" s="18" t="s">
        <v>1944</v>
      </c>
      <c r="AK54" s="18" t="s">
        <v>1945</v>
      </c>
      <c r="AL54" s="18" t="s">
        <v>1946</v>
      </c>
      <c r="AM54" s="18" t="s">
        <v>1947</v>
      </c>
      <c r="AN54" s="18" t="s">
        <v>1948</v>
      </c>
      <c r="AO54" s="18" t="s">
        <v>270</v>
      </c>
      <c r="AP54" s="18" t="s">
        <v>1949</v>
      </c>
      <c r="AQ54" s="18" t="s">
        <v>1950</v>
      </c>
      <c r="AR54" s="18" t="s">
        <v>1951</v>
      </c>
      <c r="AS54" s="18" t="s">
        <v>1952</v>
      </c>
      <c r="AT54" s="18" t="s">
        <v>1953</v>
      </c>
      <c r="AU54" s="18" t="s">
        <v>274</v>
      </c>
      <c r="AV54" s="18" t="s">
        <v>1954</v>
      </c>
      <c r="AW54" s="3" t="s">
        <v>276</v>
      </c>
      <c r="AX54" t="s">
        <v>270</v>
      </c>
    </row>
    <row r="55" spans="1:50" ht="90.75" customHeight="1" x14ac:dyDescent="0.2">
      <c r="A55" s="18" t="s">
        <v>1955</v>
      </c>
      <c r="B55" s="18" t="s">
        <v>1956</v>
      </c>
      <c r="C55" s="18" t="s">
        <v>1957</v>
      </c>
      <c r="D55" s="18">
        <v>2023</v>
      </c>
      <c r="E55" s="18" t="s">
        <v>544</v>
      </c>
      <c r="F55" s="18" t="s">
        <v>1958</v>
      </c>
      <c r="G55" s="18" t="s">
        <v>1959</v>
      </c>
      <c r="H55" s="18" t="s">
        <v>283</v>
      </c>
      <c r="I55" s="18" t="s">
        <v>1960</v>
      </c>
      <c r="J55" s="18" t="s">
        <v>1961</v>
      </c>
      <c r="K55" s="18" t="s">
        <v>350</v>
      </c>
      <c r="L55" s="18" t="s">
        <v>318</v>
      </c>
      <c r="M55" s="18" t="s">
        <v>797</v>
      </c>
      <c r="N55" s="18" t="s">
        <v>1962</v>
      </c>
      <c r="O55" s="18">
        <v>40</v>
      </c>
      <c r="P55" s="18">
        <v>37</v>
      </c>
      <c r="Q55" s="18"/>
      <c r="R55" s="18">
        <v>37</v>
      </c>
      <c r="S55" s="18" t="s">
        <v>1963</v>
      </c>
      <c r="T55" s="18" t="s">
        <v>254</v>
      </c>
      <c r="U55" s="18" t="s">
        <v>1964</v>
      </c>
      <c r="V55" s="18" t="s">
        <v>1965</v>
      </c>
      <c r="W55" s="18" t="s">
        <v>1966</v>
      </c>
      <c r="X55" s="18" t="s">
        <v>1967</v>
      </c>
      <c r="Y55" s="18" t="s">
        <v>322</v>
      </c>
      <c r="Z55" s="18" t="s">
        <v>293</v>
      </c>
      <c r="AA55" s="18" t="s">
        <v>256</v>
      </c>
      <c r="AB55" s="18" t="s">
        <v>1968</v>
      </c>
      <c r="AC55" s="18" t="s">
        <v>1969</v>
      </c>
      <c r="AD55" s="18" t="s">
        <v>1970</v>
      </c>
      <c r="AE55" s="18" t="s">
        <v>1971</v>
      </c>
      <c r="AF55" s="18" t="s">
        <v>1972</v>
      </c>
      <c r="AG55" s="18" t="s">
        <v>1973</v>
      </c>
      <c r="AH55" s="18" t="s">
        <v>1974</v>
      </c>
      <c r="AI55" s="18" t="s">
        <v>1975</v>
      </c>
      <c r="AJ55" s="18" t="s">
        <v>1976</v>
      </c>
      <c r="AK55" s="18" t="s">
        <v>1977</v>
      </c>
      <c r="AL55" s="18" t="s">
        <v>1978</v>
      </c>
      <c r="AM55" s="18" t="s">
        <v>1979</v>
      </c>
      <c r="AN55" s="18" t="s">
        <v>1980</v>
      </c>
      <c r="AO55" s="18" t="s">
        <v>1981</v>
      </c>
      <c r="AP55" s="18" t="s">
        <v>1982</v>
      </c>
      <c r="AQ55" s="18" t="s">
        <v>1983</v>
      </c>
      <c r="AR55" s="18" t="s">
        <v>1984</v>
      </c>
      <c r="AS55" s="18" t="s">
        <v>1985</v>
      </c>
      <c r="AT55" s="18" t="s">
        <v>1986</v>
      </c>
      <c r="AU55" s="18" t="s">
        <v>274</v>
      </c>
      <c r="AV55" s="18" t="s">
        <v>275</v>
      </c>
      <c r="AW55" s="3" t="s">
        <v>276</v>
      </c>
      <c r="AX55" t="s">
        <v>373</v>
      </c>
    </row>
    <row r="56" spans="1:50" ht="90.75" customHeight="1" x14ac:dyDescent="0.2">
      <c r="A56" s="18" t="s">
        <v>1987</v>
      </c>
      <c r="B56" s="18" t="s">
        <v>1988</v>
      </c>
      <c r="C56" s="18" t="s">
        <v>1989</v>
      </c>
      <c r="D56" s="18">
        <v>2024</v>
      </c>
      <c r="E56" s="18" t="s">
        <v>313</v>
      </c>
      <c r="F56" s="18" t="s">
        <v>1650</v>
      </c>
      <c r="G56" s="18" t="s">
        <v>1990</v>
      </c>
      <c r="H56" s="18" t="s">
        <v>1073</v>
      </c>
      <c r="I56" s="18" t="s">
        <v>1991</v>
      </c>
      <c r="J56" s="18" t="s">
        <v>1992</v>
      </c>
      <c r="K56" s="18" t="s">
        <v>244</v>
      </c>
      <c r="L56" s="18" t="s">
        <v>318</v>
      </c>
      <c r="M56" s="18" t="s">
        <v>319</v>
      </c>
      <c r="N56" s="18" t="s">
        <v>1993</v>
      </c>
      <c r="O56" s="18">
        <v>745</v>
      </c>
      <c r="P56" s="18">
        <v>745</v>
      </c>
      <c r="Q56" s="18">
        <v>745</v>
      </c>
      <c r="R56" s="18">
        <v>745</v>
      </c>
      <c r="S56" s="18" t="s">
        <v>1994</v>
      </c>
      <c r="T56" s="18" t="s">
        <v>322</v>
      </c>
      <c r="U56" s="18" t="s">
        <v>1995</v>
      </c>
      <c r="V56" s="18" t="s">
        <v>1996</v>
      </c>
      <c r="W56" s="18" t="s">
        <v>1997</v>
      </c>
      <c r="X56" s="18" t="s">
        <v>1998</v>
      </c>
      <c r="Y56" s="18" t="s">
        <v>254</v>
      </c>
      <c r="Z56" s="18" t="s">
        <v>1084</v>
      </c>
      <c r="AA56" s="18" t="s">
        <v>256</v>
      </c>
      <c r="AB56" s="18" t="s">
        <v>1999</v>
      </c>
      <c r="AC56" s="18" t="s">
        <v>2000</v>
      </c>
      <c r="AD56" s="18" t="s">
        <v>2001</v>
      </c>
      <c r="AE56" s="18" t="s">
        <v>2002</v>
      </c>
      <c r="AF56" s="18" t="s">
        <v>2003</v>
      </c>
      <c r="AG56" s="18" t="s">
        <v>2004</v>
      </c>
      <c r="AH56" s="18" t="s">
        <v>2005</v>
      </c>
      <c r="AI56" s="18" t="s">
        <v>2006</v>
      </c>
      <c r="AJ56" s="18" t="s">
        <v>2007</v>
      </c>
      <c r="AK56" s="18" t="s">
        <v>2008</v>
      </c>
      <c r="AL56" s="18" t="s">
        <v>2009</v>
      </c>
      <c r="AM56" s="18" t="s">
        <v>268</v>
      </c>
      <c r="AN56" s="18" t="s">
        <v>2010</v>
      </c>
      <c r="AO56" s="18" t="s">
        <v>270</v>
      </c>
      <c r="AP56" s="18" t="s">
        <v>322</v>
      </c>
      <c r="AQ56" s="18" t="s">
        <v>307</v>
      </c>
      <c r="AR56" s="18" t="s">
        <v>2011</v>
      </c>
      <c r="AS56" s="18" t="s">
        <v>2012</v>
      </c>
      <c r="AT56" s="18" t="s">
        <v>2013</v>
      </c>
      <c r="AU56" s="18" t="s">
        <v>274</v>
      </c>
      <c r="AV56" s="18" t="s">
        <v>275</v>
      </c>
      <c r="AW56" s="3" t="s">
        <v>276</v>
      </c>
      <c r="AX56" t="s">
        <v>270</v>
      </c>
    </row>
    <row r="57" spans="1:50" ht="120" customHeight="1" x14ac:dyDescent="0.2">
      <c r="A57" s="18" t="s">
        <v>2014</v>
      </c>
      <c r="B57" s="18" t="s">
        <v>2015</v>
      </c>
      <c r="C57" s="18" t="s">
        <v>2016</v>
      </c>
      <c r="D57" s="18">
        <v>2024</v>
      </c>
      <c r="E57" s="18" t="s">
        <v>2017</v>
      </c>
      <c r="F57" s="18" t="s">
        <v>442</v>
      </c>
      <c r="G57" s="18" t="s">
        <v>2018</v>
      </c>
      <c r="H57" s="18" t="s">
        <v>241</v>
      </c>
      <c r="I57" s="18" t="s">
        <v>2019</v>
      </c>
      <c r="J57" s="18" t="s">
        <v>2020</v>
      </c>
      <c r="K57" s="18" t="s">
        <v>244</v>
      </c>
      <c r="L57" s="18" t="s">
        <v>318</v>
      </c>
      <c r="M57" s="18" t="s">
        <v>2021</v>
      </c>
      <c r="N57" s="18" t="s">
        <v>2022</v>
      </c>
      <c r="O57" s="18">
        <v>124</v>
      </c>
      <c r="P57" s="18">
        <v>124</v>
      </c>
      <c r="Q57" s="18">
        <v>124</v>
      </c>
      <c r="R57" s="18">
        <v>124</v>
      </c>
      <c r="S57" s="18" t="s">
        <v>2023</v>
      </c>
      <c r="T57" s="18" t="s">
        <v>254</v>
      </c>
      <c r="U57" s="18" t="s">
        <v>2024</v>
      </c>
      <c r="V57" s="18" t="s">
        <v>2025</v>
      </c>
      <c r="W57" s="18" t="s">
        <v>2026</v>
      </c>
      <c r="X57" s="18" t="s">
        <v>2027</v>
      </c>
      <c r="Y57" s="18" t="s">
        <v>322</v>
      </c>
      <c r="Z57" s="18" t="s">
        <v>255</v>
      </c>
      <c r="AA57" s="18" t="s">
        <v>488</v>
      </c>
      <c r="AB57" s="18" t="s">
        <v>2028</v>
      </c>
      <c r="AC57" s="18" t="s">
        <v>2029</v>
      </c>
      <c r="AD57" s="18" t="s">
        <v>2030</v>
      </c>
      <c r="AE57" s="18" t="s">
        <v>2031</v>
      </c>
      <c r="AF57" s="18" t="s">
        <v>2032</v>
      </c>
      <c r="AG57" s="18" t="s">
        <v>2033</v>
      </c>
      <c r="AH57" s="18" t="s">
        <v>2034</v>
      </c>
      <c r="AI57" s="18" t="s">
        <v>2035</v>
      </c>
      <c r="AJ57" s="18" t="s">
        <v>2036</v>
      </c>
      <c r="AK57" s="18" t="s">
        <v>2037</v>
      </c>
      <c r="AL57" s="18" t="s">
        <v>2038</v>
      </c>
      <c r="AM57" s="18" t="s">
        <v>305</v>
      </c>
      <c r="AN57" s="18" t="s">
        <v>2039</v>
      </c>
      <c r="AO57" s="18" t="s">
        <v>270</v>
      </c>
      <c r="AP57" s="18" t="s">
        <v>322</v>
      </c>
      <c r="AQ57" s="18" t="s">
        <v>307</v>
      </c>
      <c r="AR57" s="18" t="s">
        <v>2040</v>
      </c>
      <c r="AS57" s="18" t="s">
        <v>2041</v>
      </c>
      <c r="AT57" s="18" t="s">
        <v>2042</v>
      </c>
      <c r="AU57" s="18" t="s">
        <v>274</v>
      </c>
      <c r="AV57" s="18" t="s">
        <v>275</v>
      </c>
      <c r="AW57" s="3" t="s">
        <v>276</v>
      </c>
      <c r="AX57" t="s">
        <v>270</v>
      </c>
    </row>
    <row r="58" spans="1:50" ht="120" customHeight="1" x14ac:dyDescent="0.2">
      <c r="A58" s="18" t="s">
        <v>2043</v>
      </c>
      <c r="B58" s="18" t="s">
        <v>2044</v>
      </c>
      <c r="C58" s="18" t="s">
        <v>2045</v>
      </c>
      <c r="D58" s="18">
        <v>2023</v>
      </c>
      <c r="E58" s="18" t="s">
        <v>313</v>
      </c>
      <c r="F58" s="18" t="s">
        <v>2046</v>
      </c>
      <c r="G58" s="18" t="s">
        <v>2047</v>
      </c>
      <c r="H58" s="18" t="s">
        <v>241</v>
      </c>
      <c r="I58" s="18" t="s">
        <v>2048</v>
      </c>
      <c r="J58" s="18" t="s">
        <v>2049</v>
      </c>
      <c r="K58" s="18" t="s">
        <v>244</v>
      </c>
      <c r="L58" s="18" t="s">
        <v>318</v>
      </c>
      <c r="M58" s="18" t="s">
        <v>319</v>
      </c>
      <c r="N58" s="18" t="s">
        <v>2050</v>
      </c>
      <c r="O58" s="18">
        <v>50</v>
      </c>
      <c r="P58" s="18">
        <v>50</v>
      </c>
      <c r="Q58" s="18">
        <v>50</v>
      </c>
      <c r="R58" s="18">
        <v>50</v>
      </c>
      <c r="S58" s="18" t="s">
        <v>2051</v>
      </c>
      <c r="T58" s="18" t="s">
        <v>322</v>
      </c>
      <c r="U58" s="18" t="s">
        <v>1356</v>
      </c>
      <c r="V58" s="18" t="s">
        <v>2052</v>
      </c>
      <c r="W58" s="18" t="s">
        <v>2053</v>
      </c>
      <c r="X58" s="18" t="s">
        <v>2054</v>
      </c>
      <c r="Y58" s="18" t="s">
        <v>254</v>
      </c>
      <c r="Z58" s="18" t="s">
        <v>255</v>
      </c>
      <c r="AA58" s="18" t="s">
        <v>522</v>
      </c>
      <c r="AB58" s="18" t="s">
        <v>2055</v>
      </c>
      <c r="AC58" s="18" t="s">
        <v>2056</v>
      </c>
      <c r="AD58" s="18" t="s">
        <v>2057</v>
      </c>
      <c r="AE58" s="18" t="s">
        <v>2058</v>
      </c>
      <c r="AF58" s="18" t="s">
        <v>2059</v>
      </c>
      <c r="AG58" s="18" t="s">
        <v>2060</v>
      </c>
      <c r="AH58" s="18" t="s">
        <v>2061</v>
      </c>
      <c r="AI58" s="18" t="s">
        <v>2062</v>
      </c>
      <c r="AJ58" s="18" t="s">
        <v>2063</v>
      </c>
      <c r="AK58" s="18" t="s">
        <v>2064</v>
      </c>
      <c r="AL58" s="18" t="s">
        <v>2009</v>
      </c>
      <c r="AM58" s="18" t="s">
        <v>268</v>
      </c>
      <c r="AN58" s="18" t="s">
        <v>2065</v>
      </c>
      <c r="AO58" s="18" t="s">
        <v>322</v>
      </c>
      <c r="AP58" s="18" t="s">
        <v>322</v>
      </c>
      <c r="AQ58" s="18" t="s">
        <v>307</v>
      </c>
      <c r="AR58" s="18" t="s">
        <v>2066</v>
      </c>
      <c r="AS58" s="18" t="s">
        <v>2067</v>
      </c>
      <c r="AT58" s="18" t="s">
        <v>2068</v>
      </c>
      <c r="AU58" s="18" t="s">
        <v>274</v>
      </c>
      <c r="AV58" s="18" t="s">
        <v>275</v>
      </c>
      <c r="AW58" s="3" t="s">
        <v>276</v>
      </c>
      <c r="AX58" t="s">
        <v>373</v>
      </c>
    </row>
    <row r="59" spans="1:50" ht="408.75" customHeight="1" x14ac:dyDescent="0.2">
      <c r="A59" s="18" t="s">
        <v>2069</v>
      </c>
      <c r="B59" s="18" t="s">
        <v>2070</v>
      </c>
      <c r="C59" s="18" t="s">
        <v>2071</v>
      </c>
      <c r="D59" s="18">
        <v>2024</v>
      </c>
      <c r="E59" s="18" t="s">
        <v>544</v>
      </c>
      <c r="F59" s="18" t="s">
        <v>2072</v>
      </c>
      <c r="G59" s="18" t="s">
        <v>2073</v>
      </c>
      <c r="H59" s="18" t="s">
        <v>241</v>
      </c>
      <c r="I59" s="18" t="s">
        <v>2074</v>
      </c>
      <c r="J59" s="18" t="s">
        <v>2075</v>
      </c>
      <c r="K59" s="18" t="s">
        <v>385</v>
      </c>
      <c r="L59" s="18" t="s">
        <v>245</v>
      </c>
      <c r="M59" s="18" t="s">
        <v>797</v>
      </c>
      <c r="N59" s="18" t="s">
        <v>2076</v>
      </c>
      <c r="O59" s="18">
        <v>48</v>
      </c>
      <c r="P59" s="18">
        <v>48</v>
      </c>
      <c r="Q59" s="18">
        <v>48</v>
      </c>
      <c r="R59" s="18">
        <v>48</v>
      </c>
      <c r="S59" s="18" t="s">
        <v>2077</v>
      </c>
      <c r="T59" s="18" t="s">
        <v>254</v>
      </c>
      <c r="U59" s="18" t="s">
        <v>2078</v>
      </c>
      <c r="V59" s="18" t="s">
        <v>2079</v>
      </c>
      <c r="W59" s="18" t="s">
        <v>2080</v>
      </c>
      <c r="X59" s="18" t="s">
        <v>2081</v>
      </c>
      <c r="Y59" s="18" t="s">
        <v>322</v>
      </c>
      <c r="Z59" s="18" t="s">
        <v>255</v>
      </c>
      <c r="AA59" s="18" t="s">
        <v>522</v>
      </c>
      <c r="AB59" s="18" t="s">
        <v>2082</v>
      </c>
      <c r="AC59" s="18" t="s">
        <v>2083</v>
      </c>
      <c r="AD59" s="18" t="s">
        <v>2084</v>
      </c>
      <c r="AE59" s="18" t="s">
        <v>2085</v>
      </c>
      <c r="AF59" s="18" t="s">
        <v>2086</v>
      </c>
      <c r="AG59" s="18" t="s">
        <v>2087</v>
      </c>
      <c r="AH59" s="18" t="s">
        <v>2088</v>
      </c>
      <c r="AI59" s="18" t="s">
        <v>2089</v>
      </c>
      <c r="AJ59" s="18" t="s">
        <v>2090</v>
      </c>
      <c r="AK59" s="18" t="s">
        <v>2091</v>
      </c>
      <c r="AL59" s="18" t="s">
        <v>2092</v>
      </c>
      <c r="AM59" s="18" t="s">
        <v>2093</v>
      </c>
      <c r="AN59" s="18" t="s">
        <v>2094</v>
      </c>
      <c r="AO59" s="18" t="s">
        <v>2095</v>
      </c>
      <c r="AP59" s="18" t="s">
        <v>322</v>
      </c>
      <c r="AQ59" s="18" t="s">
        <v>307</v>
      </c>
      <c r="AR59" s="18" t="s">
        <v>2096</v>
      </c>
      <c r="AS59" s="18" t="s">
        <v>2097</v>
      </c>
      <c r="AT59" s="18" t="s">
        <v>2098</v>
      </c>
      <c r="AU59" s="18" t="s">
        <v>274</v>
      </c>
      <c r="AV59" s="18" t="s">
        <v>275</v>
      </c>
      <c r="AW59" s="3" t="s">
        <v>276</v>
      </c>
      <c r="AX59" t="s">
        <v>373</v>
      </c>
    </row>
    <row r="60" spans="1:50" ht="408.75" customHeight="1" x14ac:dyDescent="0.2">
      <c r="A60" s="18" t="s">
        <v>2099</v>
      </c>
      <c r="B60" s="18" t="s">
        <v>2100</v>
      </c>
      <c r="C60" s="18" t="s">
        <v>2101</v>
      </c>
      <c r="D60" s="18">
        <v>2023</v>
      </c>
      <c r="E60" s="18" t="s">
        <v>2102</v>
      </c>
      <c r="F60" s="18" t="s">
        <v>979</v>
      </c>
      <c r="G60" s="18" t="s">
        <v>2103</v>
      </c>
      <c r="H60" s="18" t="s">
        <v>241</v>
      </c>
      <c r="I60" s="18" t="s">
        <v>2104</v>
      </c>
      <c r="J60" s="18" t="s">
        <v>2105</v>
      </c>
      <c r="K60" s="18" t="s">
        <v>385</v>
      </c>
      <c r="L60" s="18" t="s">
        <v>245</v>
      </c>
      <c r="M60" s="18" t="s">
        <v>797</v>
      </c>
      <c r="N60" s="18" t="s">
        <v>2106</v>
      </c>
      <c r="O60" s="18">
        <v>45</v>
      </c>
      <c r="P60" s="18">
        <v>45</v>
      </c>
      <c r="Q60" s="18">
        <v>45</v>
      </c>
      <c r="R60" s="18">
        <v>45</v>
      </c>
      <c r="S60" s="18" t="s">
        <v>2107</v>
      </c>
      <c r="T60" s="18" t="s">
        <v>254</v>
      </c>
      <c r="U60" s="18" t="s">
        <v>1174</v>
      </c>
      <c r="V60" s="18" t="s">
        <v>2108</v>
      </c>
      <c r="W60" s="18" t="s">
        <v>2109</v>
      </c>
      <c r="X60" s="18" t="s">
        <v>2110</v>
      </c>
      <c r="Y60" s="18" t="s">
        <v>322</v>
      </c>
      <c r="Z60" s="18" t="s">
        <v>255</v>
      </c>
      <c r="AA60" s="18" t="s">
        <v>522</v>
      </c>
      <c r="AB60" s="18" t="s">
        <v>2111</v>
      </c>
      <c r="AC60" s="18" t="s">
        <v>2112</v>
      </c>
      <c r="AD60" s="18" t="s">
        <v>2113</v>
      </c>
      <c r="AE60" s="18" t="s">
        <v>2114</v>
      </c>
      <c r="AF60" s="18" t="s">
        <v>2115</v>
      </c>
      <c r="AG60" s="18" t="s">
        <v>2116</v>
      </c>
      <c r="AH60" s="18" t="s">
        <v>2117</v>
      </c>
      <c r="AI60" s="18" t="s">
        <v>2118</v>
      </c>
      <c r="AJ60" s="18" t="s">
        <v>2119</v>
      </c>
      <c r="AK60" s="18" t="s">
        <v>2120</v>
      </c>
      <c r="AL60" s="18" t="s">
        <v>2009</v>
      </c>
      <c r="AM60" s="18" t="s">
        <v>2121</v>
      </c>
      <c r="AN60" s="18" t="s">
        <v>2122</v>
      </c>
      <c r="AO60" s="18" t="s">
        <v>307</v>
      </c>
      <c r="AP60" s="18" t="s">
        <v>322</v>
      </c>
      <c r="AQ60" s="18" t="s">
        <v>307</v>
      </c>
      <c r="AR60" s="18" t="s">
        <v>2123</v>
      </c>
      <c r="AS60" s="18" t="s">
        <v>2124</v>
      </c>
      <c r="AT60" s="18" t="s">
        <v>2125</v>
      </c>
      <c r="AU60" s="18" t="s">
        <v>274</v>
      </c>
      <c r="AV60" s="18" t="s">
        <v>275</v>
      </c>
      <c r="AW60" s="3" t="s">
        <v>276</v>
      </c>
      <c r="AX60" t="s">
        <v>307</v>
      </c>
    </row>
    <row r="61" spans="1:50" ht="105" customHeight="1" x14ac:dyDescent="0.2">
      <c r="A61" s="18" t="s">
        <v>2126</v>
      </c>
      <c r="B61" s="18" t="s">
        <v>2127</v>
      </c>
      <c r="C61" s="18" t="s">
        <v>2128</v>
      </c>
      <c r="D61" s="18">
        <v>2024</v>
      </c>
      <c r="E61" s="18" t="s">
        <v>2129</v>
      </c>
      <c r="F61" s="18" t="s">
        <v>442</v>
      </c>
      <c r="G61" s="18" t="s">
        <v>2130</v>
      </c>
      <c r="H61" s="18" t="s">
        <v>241</v>
      </c>
      <c r="I61" s="18" t="s">
        <v>2131</v>
      </c>
      <c r="J61" s="18" t="s">
        <v>2132</v>
      </c>
      <c r="K61" s="18" t="s">
        <v>244</v>
      </c>
      <c r="L61" s="18" t="s">
        <v>318</v>
      </c>
      <c r="M61" s="18" t="s">
        <v>2021</v>
      </c>
      <c r="N61" s="18" t="s">
        <v>2133</v>
      </c>
      <c r="O61" s="18">
        <v>391</v>
      </c>
      <c r="P61" s="18">
        <v>35102</v>
      </c>
      <c r="Q61" s="18">
        <v>391</v>
      </c>
      <c r="R61" s="18">
        <v>35190</v>
      </c>
      <c r="S61" s="18" t="s">
        <v>2134</v>
      </c>
      <c r="T61" s="18" t="s">
        <v>254</v>
      </c>
      <c r="U61" s="18" t="s">
        <v>1995</v>
      </c>
      <c r="V61" s="18" t="s">
        <v>2135</v>
      </c>
      <c r="W61" s="18" t="s">
        <v>2136</v>
      </c>
      <c r="X61" s="18" t="s">
        <v>2137</v>
      </c>
      <c r="Y61" s="18" t="s">
        <v>249</v>
      </c>
      <c r="Z61" s="18" t="s">
        <v>255</v>
      </c>
      <c r="AA61" s="18" t="s">
        <v>522</v>
      </c>
      <c r="AB61" s="18" t="s">
        <v>2138</v>
      </c>
      <c r="AC61" s="18" t="s">
        <v>2139</v>
      </c>
      <c r="AD61" s="18" t="s">
        <v>2140</v>
      </c>
      <c r="AE61" s="18" t="s">
        <v>2141</v>
      </c>
      <c r="AF61" s="18" t="s">
        <v>2142</v>
      </c>
      <c r="AG61" s="18" t="s">
        <v>2143</v>
      </c>
      <c r="AH61" s="18" t="s">
        <v>2144</v>
      </c>
      <c r="AI61" s="18" t="s">
        <v>2145</v>
      </c>
      <c r="AJ61" s="18" t="s">
        <v>2146</v>
      </c>
      <c r="AK61" s="18" t="s">
        <v>2147</v>
      </c>
      <c r="AL61" s="18" t="s">
        <v>2148</v>
      </c>
      <c r="AM61" s="18" t="s">
        <v>2149</v>
      </c>
      <c r="AN61" s="18" t="s">
        <v>2150</v>
      </c>
      <c r="AO61" s="18" t="s">
        <v>2151</v>
      </c>
      <c r="AP61" s="18" t="s">
        <v>322</v>
      </c>
      <c r="AQ61" s="18" t="s">
        <v>307</v>
      </c>
      <c r="AR61" s="18" t="s">
        <v>2152</v>
      </c>
      <c r="AS61" s="18" t="s">
        <v>2153</v>
      </c>
      <c r="AT61" s="18" t="s">
        <v>2154</v>
      </c>
      <c r="AU61" s="18" t="s">
        <v>274</v>
      </c>
      <c r="AV61" s="18" t="s">
        <v>275</v>
      </c>
      <c r="AW61" s="3" t="s">
        <v>359</v>
      </c>
      <c r="AX61" t="s">
        <v>373</v>
      </c>
    </row>
    <row r="62" spans="1:50" ht="90.75" customHeight="1" x14ac:dyDescent="0.2">
      <c r="A62" s="18" t="s">
        <v>2155</v>
      </c>
      <c r="B62" s="18" t="s">
        <v>2156</v>
      </c>
      <c r="C62" s="18" t="s">
        <v>2157</v>
      </c>
      <c r="D62" s="18">
        <v>2024</v>
      </c>
      <c r="E62" s="18" t="s">
        <v>2158</v>
      </c>
      <c r="F62" s="18" t="s">
        <v>2159</v>
      </c>
      <c r="G62" s="18" t="s">
        <v>2160</v>
      </c>
      <c r="H62" s="18" t="s">
        <v>283</v>
      </c>
      <c r="I62" s="18" t="s">
        <v>2161</v>
      </c>
      <c r="J62" s="18" t="s">
        <v>2162</v>
      </c>
      <c r="K62" s="18" t="s">
        <v>244</v>
      </c>
      <c r="L62" s="18" t="s">
        <v>318</v>
      </c>
      <c r="M62" s="18" t="s">
        <v>2021</v>
      </c>
      <c r="N62" s="18" t="s">
        <v>2163</v>
      </c>
      <c r="O62" s="18">
        <v>100</v>
      </c>
      <c r="P62" s="18">
        <v>100</v>
      </c>
      <c r="Q62" s="18">
        <v>100</v>
      </c>
      <c r="R62" s="18">
        <v>100</v>
      </c>
      <c r="S62" s="18" t="s">
        <v>2164</v>
      </c>
      <c r="T62" s="18" t="s">
        <v>254</v>
      </c>
      <c r="U62" s="18" t="s">
        <v>1174</v>
      </c>
      <c r="V62" s="18" t="s">
        <v>2165</v>
      </c>
      <c r="W62" s="18" t="s">
        <v>2166</v>
      </c>
      <c r="X62" s="18" t="s">
        <v>2167</v>
      </c>
      <c r="Y62" s="18" t="s">
        <v>254</v>
      </c>
      <c r="Z62" s="18" t="s">
        <v>293</v>
      </c>
      <c r="AA62" s="18" t="s">
        <v>256</v>
      </c>
      <c r="AB62" s="18" t="s">
        <v>2168</v>
      </c>
      <c r="AC62" s="18" t="s">
        <v>2169</v>
      </c>
      <c r="AD62" s="18" t="s">
        <v>2170</v>
      </c>
      <c r="AE62" s="18" t="s">
        <v>2171</v>
      </c>
      <c r="AF62" s="18" t="s">
        <v>2172</v>
      </c>
      <c r="AG62" s="18" t="s">
        <v>2173</v>
      </c>
      <c r="AH62" s="18" t="s">
        <v>2174</v>
      </c>
      <c r="AI62" s="18" t="s">
        <v>2175</v>
      </c>
      <c r="AJ62" s="18" t="s">
        <v>2176</v>
      </c>
      <c r="AK62" s="18" t="s">
        <v>2177</v>
      </c>
      <c r="AL62" s="18" t="s">
        <v>2178</v>
      </c>
      <c r="AM62" s="18" t="s">
        <v>2179</v>
      </c>
      <c r="AN62" s="18" t="s">
        <v>2180</v>
      </c>
      <c r="AO62" s="18" t="s">
        <v>270</v>
      </c>
      <c r="AP62" s="18" t="s">
        <v>322</v>
      </c>
      <c r="AQ62" s="18" t="s">
        <v>1098</v>
      </c>
      <c r="AR62" s="18" t="s">
        <v>2181</v>
      </c>
      <c r="AS62" s="18" t="s">
        <v>2182</v>
      </c>
      <c r="AT62" s="18" t="s">
        <v>2183</v>
      </c>
      <c r="AU62" s="18" t="s">
        <v>274</v>
      </c>
      <c r="AV62" s="18" t="s">
        <v>275</v>
      </c>
      <c r="AW62" s="3" t="s">
        <v>276</v>
      </c>
      <c r="AX62" t="s">
        <v>270</v>
      </c>
    </row>
    <row r="63" spans="1:50" ht="120" customHeight="1" x14ac:dyDescent="0.2">
      <c r="A63" s="18" t="s">
        <v>2184</v>
      </c>
      <c r="B63" s="18" t="s">
        <v>2185</v>
      </c>
      <c r="C63" s="18" t="s">
        <v>2186</v>
      </c>
      <c r="D63" s="18">
        <v>2024</v>
      </c>
      <c r="E63" s="18" t="s">
        <v>1593</v>
      </c>
      <c r="F63" s="18" t="s">
        <v>865</v>
      </c>
      <c r="G63" s="18" t="s">
        <v>2187</v>
      </c>
      <c r="H63" s="18" t="s">
        <v>241</v>
      </c>
      <c r="I63" s="18" t="s">
        <v>2188</v>
      </c>
      <c r="J63" s="18" t="s">
        <v>2189</v>
      </c>
      <c r="K63" s="18" t="s">
        <v>244</v>
      </c>
      <c r="L63" s="18" t="s">
        <v>318</v>
      </c>
      <c r="M63" s="18" t="s">
        <v>2021</v>
      </c>
      <c r="N63" s="18" t="s">
        <v>2190</v>
      </c>
      <c r="O63" s="18">
        <v>30</v>
      </c>
      <c r="P63" s="18">
        <v>30</v>
      </c>
      <c r="Q63" s="18">
        <v>30</v>
      </c>
      <c r="R63" s="18">
        <v>30</v>
      </c>
      <c r="S63" s="18" t="s">
        <v>2191</v>
      </c>
      <c r="T63" s="18" t="s">
        <v>254</v>
      </c>
      <c r="U63" s="18" t="s">
        <v>1356</v>
      </c>
      <c r="V63" s="18" t="s">
        <v>2192</v>
      </c>
      <c r="W63" s="18" t="s">
        <v>2193</v>
      </c>
      <c r="X63" s="18" t="s">
        <v>2194</v>
      </c>
      <c r="Y63" s="18" t="s">
        <v>254</v>
      </c>
      <c r="Z63" s="18" t="s">
        <v>255</v>
      </c>
      <c r="AA63" s="18" t="s">
        <v>488</v>
      </c>
      <c r="AB63" s="18" t="s">
        <v>2195</v>
      </c>
      <c r="AC63" s="18" t="s">
        <v>2196</v>
      </c>
      <c r="AD63" s="18" t="s">
        <v>2197</v>
      </c>
      <c r="AE63" s="18" t="s">
        <v>2198</v>
      </c>
      <c r="AF63" s="18" t="s">
        <v>2199</v>
      </c>
      <c r="AG63" s="18" t="s">
        <v>2200</v>
      </c>
      <c r="AH63" s="18" t="s">
        <v>2201</v>
      </c>
      <c r="AI63" s="18" t="s">
        <v>2202</v>
      </c>
      <c r="AJ63" s="18" t="s">
        <v>2203</v>
      </c>
      <c r="AK63" s="18" t="s">
        <v>498</v>
      </c>
      <c r="AL63" s="18" t="s">
        <v>254</v>
      </c>
      <c r="AM63" s="18" t="s">
        <v>268</v>
      </c>
      <c r="AN63" s="18" t="s">
        <v>2204</v>
      </c>
      <c r="AO63" s="18" t="s">
        <v>270</v>
      </c>
      <c r="AP63" s="18" t="s">
        <v>307</v>
      </c>
      <c r="AQ63" s="18" t="s">
        <v>307</v>
      </c>
      <c r="AR63" s="18" t="s">
        <v>2205</v>
      </c>
      <c r="AS63" s="18" t="s">
        <v>2206</v>
      </c>
      <c r="AT63" s="18" t="s">
        <v>2207</v>
      </c>
      <c r="AU63" s="18" t="s">
        <v>274</v>
      </c>
      <c r="AV63" s="18" t="s">
        <v>275</v>
      </c>
      <c r="AW63" s="3" t="s">
        <v>276</v>
      </c>
      <c r="AX63" t="s">
        <v>270</v>
      </c>
    </row>
    <row r="64" spans="1:50" ht="134.25" customHeight="1" x14ac:dyDescent="0.2">
      <c r="A64" s="18" t="s">
        <v>2208</v>
      </c>
      <c r="B64" s="18" t="s">
        <v>2209</v>
      </c>
      <c r="C64" s="18" t="s">
        <v>2210</v>
      </c>
      <c r="D64" s="18">
        <v>2026</v>
      </c>
      <c r="E64" s="18" t="s">
        <v>544</v>
      </c>
      <c r="F64" s="18" t="s">
        <v>2211</v>
      </c>
      <c r="G64" s="18" t="s">
        <v>2212</v>
      </c>
      <c r="H64" s="18" t="s">
        <v>241</v>
      </c>
      <c r="I64" s="18" t="s">
        <v>2213</v>
      </c>
      <c r="J64" s="18" t="s">
        <v>2214</v>
      </c>
      <c r="K64" s="18" t="s">
        <v>385</v>
      </c>
      <c r="L64" s="18" t="s">
        <v>318</v>
      </c>
      <c r="M64" s="18" t="s">
        <v>286</v>
      </c>
      <c r="N64" s="18" t="s">
        <v>2215</v>
      </c>
      <c r="O64" s="18">
        <v>24</v>
      </c>
      <c r="P64" s="18">
        <v>24</v>
      </c>
      <c r="Q64" s="18">
        <v>24</v>
      </c>
      <c r="R64" s="18">
        <v>24</v>
      </c>
      <c r="S64" s="18" t="s">
        <v>2216</v>
      </c>
      <c r="T64" s="18" t="s">
        <v>254</v>
      </c>
      <c r="U64" s="18" t="s">
        <v>1356</v>
      </c>
      <c r="V64" s="18" t="s">
        <v>2217</v>
      </c>
      <c r="W64" s="18" t="s">
        <v>2218</v>
      </c>
      <c r="X64" s="18" t="s">
        <v>2219</v>
      </c>
      <c r="Y64" s="18" t="s">
        <v>254</v>
      </c>
      <c r="Z64" s="18" t="s">
        <v>255</v>
      </c>
      <c r="AA64" s="18" t="s">
        <v>522</v>
      </c>
      <c r="AB64" s="18" t="s">
        <v>2220</v>
      </c>
      <c r="AC64" s="18" t="s">
        <v>2221</v>
      </c>
      <c r="AD64" s="18" t="s">
        <v>2222</v>
      </c>
      <c r="AE64" s="18" t="s">
        <v>2223</v>
      </c>
      <c r="AF64" s="18" t="s">
        <v>2224</v>
      </c>
      <c r="AG64" s="18" t="s">
        <v>2225</v>
      </c>
      <c r="AH64" s="18" t="s">
        <v>2226</v>
      </c>
      <c r="AI64" s="18" t="s">
        <v>2227</v>
      </c>
      <c r="AJ64" s="18" t="s">
        <v>2228</v>
      </c>
      <c r="AK64" s="18" t="s">
        <v>2229</v>
      </c>
      <c r="AL64" s="18" t="s">
        <v>2230</v>
      </c>
      <c r="AM64" s="18" t="s">
        <v>268</v>
      </c>
      <c r="AN64" s="18" t="s">
        <v>2231</v>
      </c>
      <c r="AO64" s="18" t="s">
        <v>373</v>
      </c>
      <c r="AP64" s="18" t="s">
        <v>307</v>
      </c>
      <c r="AQ64" s="18" t="s">
        <v>307</v>
      </c>
      <c r="AR64" s="18" t="s">
        <v>2232</v>
      </c>
      <c r="AS64" s="18" t="s">
        <v>2233</v>
      </c>
      <c r="AT64" s="18" t="s">
        <v>2234</v>
      </c>
      <c r="AU64" s="18" t="s">
        <v>274</v>
      </c>
      <c r="AV64" s="18" t="s">
        <v>275</v>
      </c>
      <c r="AW64" s="3" t="s">
        <v>276</v>
      </c>
      <c r="AX64" t="s">
        <v>373</v>
      </c>
    </row>
    <row r="65" spans="1:50" ht="148.5" customHeight="1" x14ac:dyDescent="0.2">
      <c r="A65" s="18" t="s">
        <v>2235</v>
      </c>
      <c r="B65" s="18" t="s">
        <v>2236</v>
      </c>
      <c r="C65" s="18" t="s">
        <v>2237</v>
      </c>
      <c r="D65" s="18">
        <v>2024</v>
      </c>
      <c r="E65" s="18" t="s">
        <v>544</v>
      </c>
      <c r="F65" s="18" t="s">
        <v>2238</v>
      </c>
      <c r="G65" s="18" t="s">
        <v>2239</v>
      </c>
      <c r="H65" s="18" t="s">
        <v>283</v>
      </c>
      <c r="I65" s="18" t="s">
        <v>2240</v>
      </c>
      <c r="J65" s="18" t="s">
        <v>2241</v>
      </c>
      <c r="K65" s="18" t="s">
        <v>244</v>
      </c>
      <c r="L65" s="18" t="s">
        <v>318</v>
      </c>
      <c r="M65" s="18" t="s">
        <v>693</v>
      </c>
      <c r="N65" s="18" t="s">
        <v>2242</v>
      </c>
      <c r="O65" s="18">
        <v>251401</v>
      </c>
      <c r="P65" s="18">
        <v>254889</v>
      </c>
      <c r="Q65" s="18" t="s">
        <v>2243</v>
      </c>
      <c r="R65" s="18" t="s">
        <v>2244</v>
      </c>
      <c r="S65" s="18" t="s">
        <v>2245</v>
      </c>
      <c r="T65" s="18" t="s">
        <v>254</v>
      </c>
      <c r="U65" s="18" t="s">
        <v>2246</v>
      </c>
      <c r="V65" s="18" t="s">
        <v>2247</v>
      </c>
      <c r="W65" s="18" t="s">
        <v>2248</v>
      </c>
      <c r="X65" s="18" t="s">
        <v>2249</v>
      </c>
      <c r="Y65" s="18" t="s">
        <v>249</v>
      </c>
      <c r="Z65" s="18" t="s">
        <v>293</v>
      </c>
      <c r="AA65" s="18" t="s">
        <v>256</v>
      </c>
      <c r="AB65" s="18" t="s">
        <v>2250</v>
      </c>
      <c r="AC65" s="18" t="s">
        <v>2251</v>
      </c>
      <c r="AD65" s="18" t="s">
        <v>2252</v>
      </c>
      <c r="AE65" s="18" t="s">
        <v>2253</v>
      </c>
      <c r="AF65" s="18" t="s">
        <v>2254</v>
      </c>
      <c r="AG65" s="18" t="s">
        <v>2255</v>
      </c>
      <c r="AH65" s="18" t="s">
        <v>2256</v>
      </c>
      <c r="AI65" s="18" t="s">
        <v>2257</v>
      </c>
      <c r="AJ65" s="18" t="s">
        <v>2258</v>
      </c>
      <c r="AK65" s="18" t="s">
        <v>2259</v>
      </c>
      <c r="AL65" s="18" t="s">
        <v>2260</v>
      </c>
      <c r="AM65" s="18" t="s">
        <v>2261</v>
      </c>
      <c r="AN65" s="18" t="s">
        <v>2262</v>
      </c>
      <c r="AO65" s="18" t="s">
        <v>270</v>
      </c>
      <c r="AP65" s="18" t="s">
        <v>322</v>
      </c>
      <c r="AQ65" s="18" t="s">
        <v>307</v>
      </c>
      <c r="AR65" s="18" t="s">
        <v>2263</v>
      </c>
      <c r="AS65" s="18" t="s">
        <v>2264</v>
      </c>
      <c r="AT65" s="18" t="s">
        <v>2265</v>
      </c>
      <c r="AU65" s="18" t="s">
        <v>274</v>
      </c>
      <c r="AV65" s="18" t="s">
        <v>275</v>
      </c>
      <c r="AW65" s="3" t="s">
        <v>359</v>
      </c>
      <c r="AX65" t="s">
        <v>270</v>
      </c>
    </row>
    <row r="66" spans="1:50" ht="76.5" customHeight="1" x14ac:dyDescent="0.2">
      <c r="A66" s="18" t="s">
        <v>2266</v>
      </c>
      <c r="B66" s="18" t="s">
        <v>2267</v>
      </c>
      <c r="C66" s="18" t="s">
        <v>2268</v>
      </c>
      <c r="D66" s="18">
        <v>2024</v>
      </c>
      <c r="E66" s="18" t="s">
        <v>2017</v>
      </c>
      <c r="F66" s="18" t="s">
        <v>442</v>
      </c>
      <c r="G66" s="18" t="s">
        <v>2269</v>
      </c>
      <c r="H66" s="18" t="s">
        <v>283</v>
      </c>
      <c r="I66" s="18" t="s">
        <v>2270</v>
      </c>
      <c r="J66" s="18" t="s">
        <v>2271</v>
      </c>
      <c r="K66" s="18" t="s">
        <v>244</v>
      </c>
      <c r="L66" s="18" t="s">
        <v>318</v>
      </c>
      <c r="M66" s="18" t="s">
        <v>944</v>
      </c>
      <c r="N66" s="18" t="s">
        <v>2272</v>
      </c>
      <c r="O66" s="18">
        <v>100</v>
      </c>
      <c r="P66" s="18">
        <v>100</v>
      </c>
      <c r="Q66" s="18">
        <v>100</v>
      </c>
      <c r="R66" s="18">
        <v>100</v>
      </c>
      <c r="S66" s="18" t="s">
        <v>2273</v>
      </c>
      <c r="T66" s="18" t="s">
        <v>254</v>
      </c>
      <c r="U66" s="18" t="s">
        <v>1356</v>
      </c>
      <c r="V66" s="18" t="s">
        <v>2274</v>
      </c>
      <c r="W66" s="18" t="s">
        <v>2275</v>
      </c>
      <c r="X66" s="18" t="s">
        <v>2276</v>
      </c>
      <c r="Y66" s="18" t="s">
        <v>254</v>
      </c>
      <c r="Z66" s="18" t="s">
        <v>293</v>
      </c>
      <c r="AA66" s="18" t="s">
        <v>256</v>
      </c>
      <c r="AB66" s="18" t="s">
        <v>2277</v>
      </c>
      <c r="AC66" s="18" t="s">
        <v>2278</v>
      </c>
      <c r="AD66" s="18" t="s">
        <v>2279</v>
      </c>
      <c r="AE66" s="18" t="s">
        <v>2280</v>
      </c>
      <c r="AF66" s="18" t="s">
        <v>2281</v>
      </c>
      <c r="AG66" s="18" t="s">
        <v>2282</v>
      </c>
      <c r="AH66" s="18" t="s">
        <v>2283</v>
      </c>
      <c r="AI66" s="18" t="s">
        <v>2284</v>
      </c>
      <c r="AJ66" s="18" t="s">
        <v>2285</v>
      </c>
      <c r="AK66" s="18" t="s">
        <v>498</v>
      </c>
      <c r="AL66" s="18" t="s">
        <v>254</v>
      </c>
      <c r="AM66" s="18" t="s">
        <v>2286</v>
      </c>
      <c r="AN66" s="18" t="s">
        <v>2287</v>
      </c>
      <c r="AO66" s="18" t="s">
        <v>270</v>
      </c>
      <c r="AP66" s="18" t="s">
        <v>1098</v>
      </c>
      <c r="AQ66" s="18" t="s">
        <v>1098</v>
      </c>
      <c r="AR66" s="18" t="s">
        <v>2288</v>
      </c>
      <c r="AS66" s="18" t="s">
        <v>2289</v>
      </c>
      <c r="AT66" s="18" t="s">
        <v>2290</v>
      </c>
      <c r="AU66" s="18" t="s">
        <v>274</v>
      </c>
      <c r="AV66" s="18" t="s">
        <v>275</v>
      </c>
      <c r="AW66" s="3" t="s">
        <v>276</v>
      </c>
      <c r="AX66" t="s">
        <v>270</v>
      </c>
    </row>
    <row r="67" spans="1:50" ht="148.5" customHeight="1" x14ac:dyDescent="0.2">
      <c r="A67" s="18" t="s">
        <v>2291</v>
      </c>
      <c r="B67" s="18" t="s">
        <v>2292</v>
      </c>
      <c r="C67" s="18" t="s">
        <v>2293</v>
      </c>
      <c r="D67" s="18">
        <v>2024</v>
      </c>
      <c r="E67" s="18" t="s">
        <v>313</v>
      </c>
      <c r="F67" s="18" t="s">
        <v>865</v>
      </c>
      <c r="G67" s="18" t="s">
        <v>2294</v>
      </c>
      <c r="H67" s="18" t="s">
        <v>241</v>
      </c>
      <c r="I67" s="18" t="s">
        <v>2295</v>
      </c>
      <c r="J67" s="18" t="s">
        <v>2296</v>
      </c>
      <c r="K67" s="18" t="s">
        <v>244</v>
      </c>
      <c r="L67" s="18" t="s">
        <v>318</v>
      </c>
      <c r="M67" s="18" t="s">
        <v>2021</v>
      </c>
      <c r="N67" s="18" t="s">
        <v>2297</v>
      </c>
      <c r="O67" s="18">
        <v>100</v>
      </c>
      <c r="P67" s="18">
        <v>100</v>
      </c>
      <c r="Q67" s="18">
        <v>100</v>
      </c>
      <c r="R67" s="18">
        <v>100</v>
      </c>
      <c r="S67" s="18" t="s">
        <v>2298</v>
      </c>
      <c r="T67" s="18" t="s">
        <v>322</v>
      </c>
      <c r="U67" s="18" t="s">
        <v>1836</v>
      </c>
      <c r="V67" s="18" t="s">
        <v>2299</v>
      </c>
      <c r="W67" s="18" t="s">
        <v>2300</v>
      </c>
      <c r="X67" s="18" t="s">
        <v>2301</v>
      </c>
      <c r="Y67" s="18" t="s">
        <v>2302</v>
      </c>
      <c r="Z67" s="18" t="s">
        <v>255</v>
      </c>
      <c r="AA67" s="18" t="s">
        <v>522</v>
      </c>
      <c r="AB67" s="18" t="s">
        <v>2303</v>
      </c>
      <c r="AC67" s="18" t="s">
        <v>2304</v>
      </c>
      <c r="AD67" s="18" t="s">
        <v>2305</v>
      </c>
      <c r="AE67" s="18" t="s">
        <v>2306</v>
      </c>
      <c r="AF67" s="18" t="s">
        <v>2307</v>
      </c>
      <c r="AG67" s="18" t="s">
        <v>2308</v>
      </c>
      <c r="AH67" s="18" t="s">
        <v>2309</v>
      </c>
      <c r="AI67" s="18" t="s">
        <v>2310</v>
      </c>
      <c r="AJ67" s="18" t="s">
        <v>2311</v>
      </c>
      <c r="AK67" s="18" t="s">
        <v>2312</v>
      </c>
      <c r="AL67" s="18" t="s">
        <v>254</v>
      </c>
      <c r="AM67" s="18" t="s">
        <v>2313</v>
      </c>
      <c r="AN67" s="18" t="s">
        <v>2314</v>
      </c>
      <c r="AO67" s="18" t="s">
        <v>307</v>
      </c>
      <c r="AP67" s="18" t="s">
        <v>1098</v>
      </c>
      <c r="AQ67" s="18" t="s">
        <v>1098</v>
      </c>
      <c r="AR67" s="18" t="s">
        <v>2315</v>
      </c>
      <c r="AS67" s="18" t="s">
        <v>2316</v>
      </c>
      <c r="AT67" s="18" t="s">
        <v>2317</v>
      </c>
      <c r="AU67" s="18" t="s">
        <v>274</v>
      </c>
      <c r="AV67" s="18" t="s">
        <v>275</v>
      </c>
      <c r="AW67" s="3" t="s">
        <v>276</v>
      </c>
      <c r="AX67" t="s">
        <v>307</v>
      </c>
    </row>
    <row r="68" spans="1:50" ht="90.75" customHeight="1" x14ac:dyDescent="0.2">
      <c r="A68" s="18" t="s">
        <v>2318</v>
      </c>
      <c r="B68" s="18" t="s">
        <v>2319</v>
      </c>
      <c r="C68" s="18" t="s">
        <v>2320</v>
      </c>
      <c r="D68" s="18">
        <v>2024</v>
      </c>
      <c r="E68" s="18" t="s">
        <v>1009</v>
      </c>
      <c r="F68" s="18" t="s">
        <v>865</v>
      </c>
      <c r="G68" s="18" t="s">
        <v>2321</v>
      </c>
      <c r="H68" s="18" t="s">
        <v>283</v>
      </c>
      <c r="I68" s="18" t="s">
        <v>2322</v>
      </c>
      <c r="J68" s="18" t="s">
        <v>2323</v>
      </c>
      <c r="K68" s="18" t="s">
        <v>244</v>
      </c>
      <c r="L68" s="18" t="s">
        <v>318</v>
      </c>
      <c r="M68" s="18" t="s">
        <v>2021</v>
      </c>
      <c r="N68" s="18" t="s">
        <v>2324</v>
      </c>
      <c r="O68" s="18">
        <v>150</v>
      </c>
      <c r="P68" s="18">
        <v>150</v>
      </c>
      <c r="Q68" s="18">
        <v>150</v>
      </c>
      <c r="R68" s="18">
        <v>150</v>
      </c>
      <c r="S68" s="18" t="s">
        <v>2325</v>
      </c>
      <c r="T68" s="18" t="s">
        <v>254</v>
      </c>
      <c r="U68" s="18" t="s">
        <v>2246</v>
      </c>
      <c r="V68" s="18" t="s">
        <v>2326</v>
      </c>
      <c r="W68" s="18" t="s">
        <v>2327</v>
      </c>
      <c r="X68" s="18" t="s">
        <v>2328</v>
      </c>
      <c r="Y68" s="18" t="s">
        <v>254</v>
      </c>
      <c r="Z68" s="18" t="s">
        <v>293</v>
      </c>
      <c r="AA68" s="18" t="s">
        <v>256</v>
      </c>
      <c r="AB68" s="18" t="s">
        <v>2329</v>
      </c>
      <c r="AC68" s="18" t="s">
        <v>2330</v>
      </c>
      <c r="AD68" s="18" t="s">
        <v>2331</v>
      </c>
      <c r="AE68" s="18" t="s">
        <v>2332</v>
      </c>
      <c r="AF68" s="18" t="s">
        <v>2333</v>
      </c>
      <c r="AG68" s="18" t="s">
        <v>2334</v>
      </c>
      <c r="AH68" s="18" t="s">
        <v>2335</v>
      </c>
      <c r="AI68" s="18" t="s">
        <v>2336</v>
      </c>
      <c r="AJ68" s="18" t="s">
        <v>2337</v>
      </c>
      <c r="AK68" s="18" t="s">
        <v>498</v>
      </c>
      <c r="AL68" s="18" t="s">
        <v>254</v>
      </c>
      <c r="AM68" s="18" t="s">
        <v>2338</v>
      </c>
      <c r="AN68" s="18" t="s">
        <v>2339</v>
      </c>
      <c r="AO68" s="18" t="s">
        <v>270</v>
      </c>
      <c r="AP68" s="18" t="s">
        <v>1098</v>
      </c>
      <c r="AQ68" s="18" t="s">
        <v>1098</v>
      </c>
      <c r="AR68" s="18" t="s">
        <v>2340</v>
      </c>
      <c r="AS68" s="18" t="s">
        <v>2341</v>
      </c>
      <c r="AT68" s="18" t="s">
        <v>2342</v>
      </c>
      <c r="AU68" s="18" t="s">
        <v>274</v>
      </c>
      <c r="AV68" s="18" t="s">
        <v>275</v>
      </c>
      <c r="AW68" s="3" t="s">
        <v>276</v>
      </c>
      <c r="AX68" t="s">
        <v>270</v>
      </c>
    </row>
    <row r="69" spans="1:50" ht="120" customHeight="1" x14ac:dyDescent="0.2">
      <c r="A69" s="18" t="s">
        <v>2343</v>
      </c>
      <c r="B69" s="18" t="s">
        <v>2344</v>
      </c>
      <c r="C69" s="18" t="s">
        <v>2345</v>
      </c>
      <c r="D69" s="18">
        <v>2024</v>
      </c>
      <c r="E69" s="18" t="s">
        <v>313</v>
      </c>
      <c r="F69" s="18" t="s">
        <v>865</v>
      </c>
      <c r="G69" s="18" t="s">
        <v>2346</v>
      </c>
      <c r="H69" s="18" t="s">
        <v>1073</v>
      </c>
      <c r="I69" s="18" t="s">
        <v>2347</v>
      </c>
      <c r="J69" s="18" t="s">
        <v>2348</v>
      </c>
      <c r="K69" s="18" t="s">
        <v>244</v>
      </c>
      <c r="L69" s="18" t="s">
        <v>318</v>
      </c>
      <c r="M69" s="18" t="s">
        <v>2021</v>
      </c>
      <c r="N69" s="18" t="s">
        <v>2349</v>
      </c>
      <c r="O69" s="18">
        <v>791</v>
      </c>
      <c r="P69" s="18">
        <v>758</v>
      </c>
      <c r="Q69" s="18">
        <v>758</v>
      </c>
      <c r="R69" s="18">
        <v>758</v>
      </c>
      <c r="S69" s="18" t="s">
        <v>2350</v>
      </c>
      <c r="T69" s="18" t="s">
        <v>322</v>
      </c>
      <c r="U69" s="18" t="s">
        <v>2246</v>
      </c>
      <c r="V69" s="18" t="s">
        <v>2351</v>
      </c>
      <c r="W69" s="18" t="s">
        <v>2352</v>
      </c>
      <c r="X69" s="18" t="s">
        <v>2353</v>
      </c>
      <c r="Y69" s="18" t="s">
        <v>322</v>
      </c>
      <c r="Z69" s="18" t="s">
        <v>1084</v>
      </c>
      <c r="AA69" s="18" t="s">
        <v>256</v>
      </c>
      <c r="AB69" s="18" t="s">
        <v>2354</v>
      </c>
      <c r="AC69" s="18" t="s">
        <v>2355</v>
      </c>
      <c r="AD69" s="18" t="s">
        <v>2356</v>
      </c>
      <c r="AE69" s="18" t="s">
        <v>2357</v>
      </c>
      <c r="AF69" s="18" t="s">
        <v>2358</v>
      </c>
      <c r="AG69" s="18" t="s">
        <v>2359</v>
      </c>
      <c r="AH69" s="18" t="s">
        <v>2360</v>
      </c>
      <c r="AI69" s="18" t="s">
        <v>2361</v>
      </c>
      <c r="AJ69" s="18" t="s">
        <v>2362</v>
      </c>
      <c r="AK69" s="18" t="s">
        <v>2363</v>
      </c>
      <c r="AL69" s="18" t="s">
        <v>254</v>
      </c>
      <c r="AM69" s="18" t="s">
        <v>2364</v>
      </c>
      <c r="AN69" s="18" t="s">
        <v>2365</v>
      </c>
      <c r="AO69" s="18" t="s">
        <v>270</v>
      </c>
      <c r="AP69" s="18" t="s">
        <v>1098</v>
      </c>
      <c r="AQ69" s="18" t="s">
        <v>1098</v>
      </c>
      <c r="AR69" s="18" t="s">
        <v>2366</v>
      </c>
      <c r="AS69" s="18" t="s">
        <v>2367</v>
      </c>
      <c r="AT69" s="18" t="s">
        <v>2368</v>
      </c>
      <c r="AU69" s="18" t="s">
        <v>274</v>
      </c>
      <c r="AV69" s="18" t="s">
        <v>275</v>
      </c>
      <c r="AW69" s="3" t="s">
        <v>276</v>
      </c>
      <c r="AX69" t="s">
        <v>270</v>
      </c>
    </row>
    <row r="70" spans="1:50" ht="246" customHeight="1" x14ac:dyDescent="0.2">
      <c r="A70" s="18" t="s">
        <v>2369</v>
      </c>
      <c r="B70" s="18" t="s">
        <v>2370</v>
      </c>
      <c r="C70" s="18" t="s">
        <v>2371</v>
      </c>
      <c r="D70" s="18">
        <v>2023</v>
      </c>
      <c r="E70" s="18" t="s">
        <v>544</v>
      </c>
      <c r="F70" s="18" t="s">
        <v>2372</v>
      </c>
      <c r="G70" s="18" t="s">
        <v>2373</v>
      </c>
      <c r="H70" s="18" t="s">
        <v>241</v>
      </c>
      <c r="I70" s="18" t="s">
        <v>2374</v>
      </c>
      <c r="J70" s="18" t="s">
        <v>2375</v>
      </c>
      <c r="K70" s="18" t="s">
        <v>244</v>
      </c>
      <c r="L70" s="18" t="s">
        <v>245</v>
      </c>
      <c r="M70" s="18" t="s">
        <v>286</v>
      </c>
      <c r="N70" s="18" t="s">
        <v>2376</v>
      </c>
      <c r="O70" s="18">
        <v>9</v>
      </c>
      <c r="P70" s="18">
        <v>9</v>
      </c>
      <c r="Q70" s="18">
        <v>9</v>
      </c>
      <c r="R70" s="18">
        <v>9</v>
      </c>
      <c r="S70" s="18" t="s">
        <v>2377</v>
      </c>
      <c r="T70" s="18" t="s">
        <v>254</v>
      </c>
      <c r="U70" s="18" t="s">
        <v>1356</v>
      </c>
      <c r="V70" s="18" t="s">
        <v>2378</v>
      </c>
      <c r="W70" s="18" t="s">
        <v>2379</v>
      </c>
      <c r="X70" s="18" t="s">
        <v>2380</v>
      </c>
      <c r="Y70" s="18" t="s">
        <v>254</v>
      </c>
      <c r="Z70" s="18" t="s">
        <v>255</v>
      </c>
      <c r="AA70" s="18" t="s">
        <v>522</v>
      </c>
      <c r="AB70" s="18" t="s">
        <v>2381</v>
      </c>
      <c r="AC70" s="18" t="s">
        <v>2382</v>
      </c>
      <c r="AD70" s="18" t="s">
        <v>2383</v>
      </c>
      <c r="AE70" s="18" t="s">
        <v>2384</v>
      </c>
      <c r="AF70" s="18" t="s">
        <v>2385</v>
      </c>
      <c r="AG70" s="18" t="s">
        <v>2386</v>
      </c>
      <c r="AH70" s="18" t="s">
        <v>2387</v>
      </c>
      <c r="AI70" s="18" t="s">
        <v>2388</v>
      </c>
      <c r="AJ70" s="18" t="s">
        <v>2389</v>
      </c>
      <c r="AK70" s="18" t="s">
        <v>498</v>
      </c>
      <c r="AL70" s="18" t="s">
        <v>254</v>
      </c>
      <c r="AM70" s="18" t="s">
        <v>2390</v>
      </c>
      <c r="AN70" s="18" t="s">
        <v>2391</v>
      </c>
      <c r="AO70" s="18" t="s">
        <v>270</v>
      </c>
      <c r="AP70" s="18" t="s">
        <v>307</v>
      </c>
      <c r="AQ70" s="18" t="s">
        <v>1098</v>
      </c>
      <c r="AR70" s="18" t="s">
        <v>2392</v>
      </c>
      <c r="AS70" s="18" t="s">
        <v>2393</v>
      </c>
      <c r="AT70" s="18" t="s">
        <v>2394</v>
      </c>
      <c r="AU70" s="18" t="s">
        <v>274</v>
      </c>
      <c r="AV70" s="18" t="s">
        <v>275</v>
      </c>
      <c r="AW70" s="3" t="s">
        <v>276</v>
      </c>
      <c r="AX70" t="s">
        <v>270</v>
      </c>
    </row>
    <row r="71" spans="1:50" ht="163.5" customHeight="1" x14ac:dyDescent="0.2">
      <c r="A71" s="18" t="s">
        <v>2395</v>
      </c>
      <c r="B71" s="18" t="s">
        <v>2396</v>
      </c>
      <c r="C71" s="18" t="s">
        <v>2397</v>
      </c>
      <c r="D71" s="18">
        <v>2025</v>
      </c>
      <c r="E71" s="18" t="s">
        <v>2398</v>
      </c>
      <c r="F71" s="18" t="s">
        <v>2399</v>
      </c>
      <c r="G71" s="18" t="s">
        <v>2400</v>
      </c>
      <c r="H71" s="18" t="s">
        <v>283</v>
      </c>
      <c r="I71" s="18" t="s">
        <v>2401</v>
      </c>
      <c r="J71" s="18" t="s">
        <v>2402</v>
      </c>
      <c r="K71" s="18" t="s">
        <v>244</v>
      </c>
      <c r="L71" s="18" t="s">
        <v>318</v>
      </c>
      <c r="M71" s="18" t="s">
        <v>2403</v>
      </c>
      <c r="N71" s="18" t="s">
        <v>2404</v>
      </c>
      <c r="O71" s="18">
        <v>143</v>
      </c>
      <c r="P71" s="18">
        <v>143</v>
      </c>
      <c r="Q71" s="18">
        <v>143</v>
      </c>
      <c r="R71" s="18">
        <v>143</v>
      </c>
      <c r="S71" s="18" t="s">
        <v>2405</v>
      </c>
      <c r="T71" s="18" t="s">
        <v>254</v>
      </c>
      <c r="U71" s="18" t="s">
        <v>2406</v>
      </c>
      <c r="V71" s="18" t="s">
        <v>2407</v>
      </c>
      <c r="W71" s="18" t="s">
        <v>2408</v>
      </c>
      <c r="X71" s="18" t="s">
        <v>2409</v>
      </c>
      <c r="Y71" s="18" t="s">
        <v>322</v>
      </c>
      <c r="Z71" s="18" t="s">
        <v>293</v>
      </c>
      <c r="AA71" s="18" t="s">
        <v>256</v>
      </c>
      <c r="AB71" s="18" t="s">
        <v>2410</v>
      </c>
      <c r="AC71" s="18" t="s">
        <v>2411</v>
      </c>
      <c r="AD71" s="18" t="s">
        <v>2412</v>
      </c>
      <c r="AE71" s="18" t="s">
        <v>2413</v>
      </c>
      <c r="AF71" s="18" t="s">
        <v>2414</v>
      </c>
      <c r="AG71" s="18" t="s">
        <v>2415</v>
      </c>
      <c r="AH71" s="18" t="s">
        <v>2416</v>
      </c>
      <c r="AI71" s="18" t="s">
        <v>2417</v>
      </c>
      <c r="AJ71" s="18" t="s">
        <v>2418</v>
      </c>
      <c r="AK71" s="18" t="s">
        <v>2419</v>
      </c>
      <c r="AL71" s="18" t="s">
        <v>254</v>
      </c>
      <c r="AM71" s="18" t="s">
        <v>2420</v>
      </c>
      <c r="AN71" s="18" t="s">
        <v>2421</v>
      </c>
      <c r="AO71" s="18" t="s">
        <v>2422</v>
      </c>
      <c r="AP71" s="18" t="s">
        <v>1098</v>
      </c>
      <c r="AQ71" s="18" t="s">
        <v>1098</v>
      </c>
      <c r="AR71" s="18" t="s">
        <v>2423</v>
      </c>
      <c r="AS71" s="18" t="s">
        <v>2424</v>
      </c>
      <c r="AT71" s="18" t="s">
        <v>2425</v>
      </c>
      <c r="AU71" s="18" t="s">
        <v>274</v>
      </c>
      <c r="AV71" s="18" t="s">
        <v>275</v>
      </c>
      <c r="AW71" s="3" t="s">
        <v>276</v>
      </c>
      <c r="AX71" t="s">
        <v>373</v>
      </c>
    </row>
    <row r="72" spans="1:50" ht="163.5" customHeight="1" x14ac:dyDescent="0.2">
      <c r="A72" s="18" t="s">
        <v>2426</v>
      </c>
      <c r="B72" s="18" t="s">
        <v>2427</v>
      </c>
      <c r="C72" s="18" t="s">
        <v>2428</v>
      </c>
      <c r="D72" s="18">
        <v>2025</v>
      </c>
      <c r="E72" s="18" t="s">
        <v>2429</v>
      </c>
      <c r="F72" s="18" t="s">
        <v>345</v>
      </c>
      <c r="G72" s="18" t="s">
        <v>2430</v>
      </c>
      <c r="H72" s="18" t="s">
        <v>241</v>
      </c>
      <c r="I72" s="18" t="s">
        <v>2431</v>
      </c>
      <c r="J72" s="18" t="s">
        <v>2432</v>
      </c>
      <c r="K72" s="18" t="s">
        <v>244</v>
      </c>
      <c r="L72" s="18" t="s">
        <v>318</v>
      </c>
      <c r="M72" s="18" t="s">
        <v>246</v>
      </c>
      <c r="N72" s="18" t="s">
        <v>2433</v>
      </c>
      <c r="O72" s="18">
        <v>1000</v>
      </c>
      <c r="P72" s="18">
        <v>1000</v>
      </c>
      <c r="Q72" s="18">
        <v>1000</v>
      </c>
      <c r="R72" s="18">
        <v>1000</v>
      </c>
      <c r="S72" s="18" t="s">
        <v>2434</v>
      </c>
      <c r="T72" s="18" t="s">
        <v>254</v>
      </c>
      <c r="U72" s="18" t="s">
        <v>2435</v>
      </c>
      <c r="V72" s="18" t="s">
        <v>2436</v>
      </c>
      <c r="W72" s="18" t="s">
        <v>2437</v>
      </c>
      <c r="X72" s="18" t="s">
        <v>2438</v>
      </c>
      <c r="Y72" s="18" t="s">
        <v>322</v>
      </c>
      <c r="Z72" s="18" t="s">
        <v>255</v>
      </c>
      <c r="AA72" s="18" t="s">
        <v>359</v>
      </c>
      <c r="AB72" s="18" t="s">
        <v>2439</v>
      </c>
      <c r="AC72" s="18" t="s">
        <v>2440</v>
      </c>
      <c r="AD72" s="18" t="s">
        <v>2441</v>
      </c>
      <c r="AE72" s="18" t="s">
        <v>2442</v>
      </c>
      <c r="AF72" s="18" t="s">
        <v>2443</v>
      </c>
      <c r="AG72" s="18" t="s">
        <v>2444</v>
      </c>
      <c r="AH72" s="18" t="s">
        <v>2445</v>
      </c>
      <c r="AI72" s="18" t="s">
        <v>2446</v>
      </c>
      <c r="AJ72" s="18" t="s">
        <v>2447</v>
      </c>
      <c r="AK72" s="18" t="s">
        <v>2448</v>
      </c>
      <c r="AL72" s="18" t="s">
        <v>322</v>
      </c>
      <c r="AM72" s="18" t="s">
        <v>2449</v>
      </c>
      <c r="AN72" s="18" t="s">
        <v>2450</v>
      </c>
      <c r="AO72" s="18" t="s">
        <v>2422</v>
      </c>
      <c r="AP72" s="18" t="s">
        <v>1098</v>
      </c>
      <c r="AQ72" s="18" t="s">
        <v>1098</v>
      </c>
      <c r="AR72" s="18" t="s">
        <v>2451</v>
      </c>
      <c r="AS72" s="18" t="s">
        <v>2452</v>
      </c>
      <c r="AT72" s="18" t="s">
        <v>2453</v>
      </c>
      <c r="AU72" s="18" t="s">
        <v>274</v>
      </c>
      <c r="AV72" s="18" t="s">
        <v>275</v>
      </c>
      <c r="AW72" s="3" t="s">
        <v>276</v>
      </c>
      <c r="AX72" t="s">
        <v>373</v>
      </c>
    </row>
    <row r="73" spans="1:50" ht="163.5" customHeight="1" x14ac:dyDescent="0.2">
      <c r="A73" s="18" t="s">
        <v>2454</v>
      </c>
      <c r="B73" s="18" t="s">
        <v>2455</v>
      </c>
      <c r="C73" s="18" t="s">
        <v>2456</v>
      </c>
      <c r="D73" s="18">
        <v>2025</v>
      </c>
      <c r="E73" s="18" t="s">
        <v>2457</v>
      </c>
      <c r="F73" s="18" t="s">
        <v>412</v>
      </c>
      <c r="G73" s="18" t="s">
        <v>2458</v>
      </c>
      <c r="H73" s="18" t="s">
        <v>283</v>
      </c>
      <c r="I73" s="18" t="s">
        <v>2459</v>
      </c>
      <c r="J73" s="18" t="s">
        <v>2460</v>
      </c>
      <c r="K73" s="18" t="s">
        <v>244</v>
      </c>
      <c r="L73" s="18" t="s">
        <v>318</v>
      </c>
      <c r="M73" s="18" t="s">
        <v>351</v>
      </c>
      <c r="N73" s="18" t="s">
        <v>2461</v>
      </c>
      <c r="O73" s="18">
        <v>2000</v>
      </c>
      <c r="P73" s="18">
        <v>2000</v>
      </c>
      <c r="Q73" s="18">
        <v>2000</v>
      </c>
      <c r="R73" s="18">
        <v>2000</v>
      </c>
      <c r="S73" s="18" t="s">
        <v>2462</v>
      </c>
      <c r="T73" s="18" t="s">
        <v>254</v>
      </c>
      <c r="U73" s="18" t="s">
        <v>2463</v>
      </c>
      <c r="V73" s="18" t="s">
        <v>2464</v>
      </c>
      <c r="W73" s="18" t="s">
        <v>2465</v>
      </c>
      <c r="X73" s="18" t="s">
        <v>2466</v>
      </c>
      <c r="Y73" s="18" t="s">
        <v>322</v>
      </c>
      <c r="Z73" s="18" t="s">
        <v>293</v>
      </c>
      <c r="AA73" s="18" t="s">
        <v>256</v>
      </c>
      <c r="AB73" s="18" t="s">
        <v>2467</v>
      </c>
      <c r="AC73" s="18" t="s">
        <v>2468</v>
      </c>
      <c r="AD73" s="18" t="s">
        <v>2469</v>
      </c>
      <c r="AE73" s="18" t="s">
        <v>2470</v>
      </c>
      <c r="AF73" s="18" t="s">
        <v>2471</v>
      </c>
      <c r="AG73" s="18" t="s">
        <v>2472</v>
      </c>
      <c r="AH73" s="18" t="s">
        <v>2473</v>
      </c>
      <c r="AI73" s="18" t="s">
        <v>2474</v>
      </c>
      <c r="AJ73" s="18" t="s">
        <v>2475</v>
      </c>
      <c r="AK73" s="18" t="s">
        <v>2476</v>
      </c>
      <c r="AL73" s="18" t="s">
        <v>2477</v>
      </c>
      <c r="AM73" s="18" t="s">
        <v>2478</v>
      </c>
      <c r="AN73" s="18" t="s">
        <v>2479</v>
      </c>
      <c r="AO73" s="18" t="s">
        <v>2422</v>
      </c>
      <c r="AP73" s="18" t="s">
        <v>1098</v>
      </c>
      <c r="AQ73" s="18" t="s">
        <v>1098</v>
      </c>
      <c r="AR73" s="18" t="s">
        <v>2480</v>
      </c>
      <c r="AS73" s="18" t="s">
        <v>2481</v>
      </c>
      <c r="AT73" s="18" t="s">
        <v>2482</v>
      </c>
      <c r="AU73" s="18" t="s">
        <v>274</v>
      </c>
      <c r="AV73" s="18" t="s">
        <v>275</v>
      </c>
      <c r="AW73" s="3" t="s">
        <v>276</v>
      </c>
      <c r="AX73" t="s">
        <v>373</v>
      </c>
    </row>
  </sheetData>
  <mergeCells count="7">
    <mergeCell ref="AK1:AR1"/>
    <mergeCell ref="AS1:AV1"/>
    <mergeCell ref="A1:G1"/>
    <mergeCell ref="H1:T1"/>
    <mergeCell ref="U1:Y1"/>
    <mergeCell ref="Z1:AC1"/>
    <mergeCell ref="AD1:AJ1"/>
  </mergeCells>
  <dataValidations count="7">
    <dataValidation type="list" allowBlank="1" sqref="AA3:AA100" xr:uid="{00000000-0002-0000-0200-000000000000}">
      <formula1>"Synthetic / exam-style,Adapted from real cases,Authentic field-generated / real clinical data,Mixed"</formula1>
      <formula2>0</formula2>
    </dataValidation>
    <dataValidation type="list" allowBlank="1" sqref="T3:T100 Y3:Y100" xr:uid="{00000000-0002-0000-0200-000001000000}">
      <formula1>"Yes,No,Partial,NR"</formula1>
      <formula2>0</formula2>
    </dataValidation>
    <dataValidation type="list" allowBlank="1" sqref="K3:K100" xr:uid="{00000000-0002-0000-0200-000002000000}">
      <formula1>"Clinician-facing,Patient-facing,Both,Unclear"</formula1>
      <formula2>0</formula2>
    </dataValidation>
    <dataValidation type="list" allowBlank="1" showErrorMessage="1" sqref="H3:H100" xr:uid="{00000000-0002-0000-0200-000003000000}">
      <formula1>"Benchmark / in-silico,Retrospective real-world,Simulated-interactive (OSCE / patient-actor / virtual-patient),Prospective observational,Workflow-integrated / deployed (incl. RCT)"</formula1>
      <formula2>0</formula2>
    </dataValidation>
    <dataValidation type="list" allowBlank="1" showErrorMessage="1" sqref="Z3:Z100" xr:uid="{00000000-0002-0000-0200-000004000000}">
      <formula1>"1 - Benchmark / in-silico,2 - Retrospective real-world data,2S - Simulated-interactive,3 - Prospective / silent (real patients),4 - Workflow-integrated / deployed"</formula1>
      <formula2>0</formula2>
    </dataValidation>
    <dataValidation type="list" allowBlank="1" showErrorMessage="1" sqref="L3:L100" xr:uid="{00000000-0002-0000-0200-000005000000}">
      <formula1>"Direct - first-contact decision,Adjacent - relevant context,Borderline - requires judgement"</formula1>
      <formula2>0</formula2>
    </dataValidation>
    <dataValidation type="list" allowBlank="1" sqref="M3:M100" xr:uid="{00000000-0002-0000-0200-000006000000}">
      <formula1>"Diagnosis,Triage / severity / urgency,Referral / escalation,Treatment / management,Investigation / test ordering,Holistic clinical advice / general guidance,Other"</formula1>
      <formula2>0</formula2>
    </dataValidation>
  </dataValidation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472C4"/>
  </sheetPr>
  <dimension ref="A1:AS73"/>
  <sheetViews>
    <sheetView zoomScaleNormal="100" workbookViewId="0">
      <pane xSplit="2" ySplit="2" topLeftCell="AQ68" activePane="bottomRight" state="frozen"/>
      <selection pane="topRight" activeCell="AQ1" sqref="AQ1"/>
      <selection pane="bottomLeft" activeCell="A68" sqref="A68"/>
      <selection pane="bottomRight" activeCell="AQ69" sqref="AQ69"/>
    </sheetView>
  </sheetViews>
  <sheetFormatPr defaultColWidth="8.5703125" defaultRowHeight="15" x14ac:dyDescent="0.25"/>
  <cols>
    <col min="1" max="1" width="17.85546875" style="2" customWidth="1"/>
    <col min="2" max="2" width="42" style="2" customWidth="1"/>
    <col min="3" max="7" width="34" style="2" customWidth="1"/>
    <col min="8" max="8" width="58" style="2" customWidth="1"/>
    <col min="9" max="9" width="12" style="2" customWidth="1"/>
    <col min="10" max="10" width="58" style="2" customWidth="1"/>
    <col min="11" max="16" width="38" style="2" customWidth="1"/>
    <col min="17" max="17" width="58" style="2" customWidth="1"/>
    <col min="18" max="18" width="12" style="2" customWidth="1"/>
    <col min="19" max="25" width="58" style="2" customWidth="1"/>
    <col min="26" max="26" width="12" style="2" customWidth="1"/>
    <col min="27" max="27" width="58" style="2" customWidth="1"/>
    <col min="28" max="32" width="40" style="2" customWidth="1"/>
    <col min="33" max="33" width="58" style="2" customWidth="1"/>
    <col min="34" max="34" width="12" style="2" customWidth="1"/>
    <col min="35" max="35" width="58" style="2" customWidth="1"/>
    <col min="36" max="40" width="34" style="2" customWidth="1"/>
    <col min="41" max="41" width="58" style="2" customWidth="1"/>
    <col min="42" max="42" width="12" style="2" customWidth="1"/>
    <col min="43" max="43" width="58" style="2" customWidth="1"/>
    <col min="44" max="44" width="12" customWidth="1"/>
    <col min="45" max="45" width="58" customWidth="1"/>
    <col min="46" max="48" width="12" customWidth="1"/>
  </cols>
  <sheetData>
    <row r="1" spans="1:45" ht="18" customHeight="1" x14ac:dyDescent="0.2">
      <c r="A1" s="50" t="s">
        <v>2483</v>
      </c>
      <c r="B1" s="50"/>
      <c r="C1" s="52" t="s">
        <v>2484</v>
      </c>
      <c r="D1" s="52"/>
      <c r="E1" s="52"/>
      <c r="F1" s="52"/>
      <c r="G1" s="52"/>
      <c r="H1" s="52"/>
      <c r="I1" s="52"/>
      <c r="J1" s="52"/>
      <c r="K1" s="51" t="s">
        <v>2485</v>
      </c>
      <c r="L1" s="51"/>
      <c r="M1" s="51"/>
      <c r="N1" s="51"/>
      <c r="O1" s="51"/>
      <c r="P1" s="51"/>
      <c r="Q1" s="51"/>
      <c r="R1" s="51"/>
      <c r="S1" s="51"/>
      <c r="T1" s="55" t="s">
        <v>2486</v>
      </c>
      <c r="U1" s="55"/>
      <c r="V1" s="55"/>
      <c r="W1" s="55"/>
      <c r="X1" s="55"/>
      <c r="Y1" s="55"/>
      <c r="Z1" s="55"/>
      <c r="AA1" s="55"/>
      <c r="AB1" s="53" t="s">
        <v>2487</v>
      </c>
      <c r="AC1" s="53"/>
      <c r="AD1" s="53"/>
      <c r="AE1" s="53"/>
      <c r="AF1" s="53"/>
      <c r="AG1" s="53"/>
      <c r="AH1" s="53"/>
      <c r="AI1" s="53"/>
      <c r="AJ1" s="54" t="s">
        <v>2488</v>
      </c>
      <c r="AK1" s="54"/>
      <c r="AL1" s="54"/>
      <c r="AM1" s="54"/>
      <c r="AN1" s="54"/>
      <c r="AO1" s="54"/>
      <c r="AP1" s="54"/>
      <c r="AQ1" s="54"/>
      <c r="AR1" s="3"/>
      <c r="AS1" s="3"/>
    </row>
    <row r="2" spans="1:45" ht="18" customHeight="1" x14ac:dyDescent="0.2">
      <c r="A2" s="15" t="s">
        <v>65</v>
      </c>
      <c r="B2" s="15" t="s">
        <v>2489</v>
      </c>
      <c r="C2" s="15" t="s">
        <v>2490</v>
      </c>
      <c r="D2" s="15" t="s">
        <v>2491</v>
      </c>
      <c r="E2" s="15" t="s">
        <v>2492</v>
      </c>
      <c r="F2" s="15" t="s">
        <v>2493</v>
      </c>
      <c r="G2" s="15" t="s">
        <v>2494</v>
      </c>
      <c r="H2" s="15" t="s">
        <v>2495</v>
      </c>
      <c r="I2" s="15" t="s">
        <v>2496</v>
      </c>
      <c r="J2" s="15" t="s">
        <v>2497</v>
      </c>
      <c r="K2" s="15" t="s">
        <v>2498</v>
      </c>
      <c r="L2" s="15" t="s">
        <v>2499</v>
      </c>
      <c r="M2" s="15" t="s">
        <v>2500</v>
      </c>
      <c r="N2" s="15" t="s">
        <v>2501</v>
      </c>
      <c r="O2" s="15" t="s">
        <v>2502</v>
      </c>
      <c r="P2" s="15" t="s">
        <v>2503</v>
      </c>
      <c r="Q2" s="15" t="s">
        <v>2504</v>
      </c>
      <c r="R2" s="15" t="s">
        <v>2505</v>
      </c>
      <c r="S2" s="15" t="s">
        <v>2506</v>
      </c>
      <c r="T2" s="15" t="s">
        <v>2507</v>
      </c>
      <c r="U2" s="15" t="s">
        <v>2508</v>
      </c>
      <c r="V2" s="15" t="s">
        <v>2509</v>
      </c>
      <c r="W2" s="15" t="s">
        <v>2510</v>
      </c>
      <c r="X2" s="15" t="s">
        <v>2511</v>
      </c>
      <c r="Y2" s="15" t="s">
        <v>2512</v>
      </c>
      <c r="Z2" s="15" t="s">
        <v>2513</v>
      </c>
      <c r="AA2" s="15" t="s">
        <v>2514</v>
      </c>
      <c r="AB2" s="15" t="s">
        <v>2515</v>
      </c>
      <c r="AC2" s="15" t="s">
        <v>2516</v>
      </c>
      <c r="AD2" s="15" t="s">
        <v>2517</v>
      </c>
      <c r="AE2" s="15" t="s">
        <v>2518</v>
      </c>
      <c r="AF2" s="15" t="s">
        <v>2519</v>
      </c>
      <c r="AG2" s="15" t="s">
        <v>2520</v>
      </c>
      <c r="AH2" s="15" t="s">
        <v>2521</v>
      </c>
      <c r="AI2" s="15" t="s">
        <v>2522</v>
      </c>
      <c r="AJ2" s="15" t="s">
        <v>2523</v>
      </c>
      <c r="AK2" s="15" t="s">
        <v>2524</v>
      </c>
      <c r="AL2" s="15" t="s">
        <v>2525</v>
      </c>
      <c r="AM2" s="15" t="s">
        <v>2526</v>
      </c>
      <c r="AN2" s="15" t="s">
        <v>2527</v>
      </c>
      <c r="AO2" s="15" t="s">
        <v>2528</v>
      </c>
      <c r="AP2" s="15" t="s">
        <v>2529</v>
      </c>
      <c r="AQ2" s="15" t="s">
        <v>2530</v>
      </c>
      <c r="AR2" s="3"/>
      <c r="AS2" s="17" t="s">
        <v>2531</v>
      </c>
    </row>
    <row r="3" spans="1:45" ht="76.5" customHeight="1" x14ac:dyDescent="0.2">
      <c r="A3" s="18" t="str">
        <f>'1. Descriptive Extraction'!A3</f>
        <v>S001</v>
      </c>
      <c r="B3" s="18" t="str">
        <f>LEFT('1. Descriptive Extraction'!B3,44)</f>
        <v>Large language models for frontline healthca</v>
      </c>
      <c r="C3" s="19" t="s">
        <v>249</v>
      </c>
      <c r="D3" s="19" t="s">
        <v>254</v>
      </c>
      <c r="E3" s="19" t="s">
        <v>249</v>
      </c>
      <c r="F3" s="19" t="s">
        <v>322</v>
      </c>
      <c r="G3" s="19" t="s">
        <v>322</v>
      </c>
      <c r="H3" s="20" t="str">
        <f t="shared" ref="H3:H34" si="0">IF(COUNTA(C3:G3)=0,"",IF(COUNTIF(C3:G3,"Yes")&gt;=4,"Strong",IF(COUNTIF(C3:G3,"Yes")+COUNTIF(C3:G3,"Partial")&lt;=1,"Limited","Partial")))</f>
        <v>Partial</v>
      </c>
      <c r="I3" s="21" t="s">
        <v>322</v>
      </c>
      <c r="J3" s="19" t="s">
        <v>2532</v>
      </c>
      <c r="K3" s="19" t="s">
        <v>249</v>
      </c>
      <c r="L3" s="19" t="s">
        <v>249</v>
      </c>
      <c r="M3" s="19" t="s">
        <v>322</v>
      </c>
      <c r="N3" s="19" t="s">
        <v>249</v>
      </c>
      <c r="O3" s="19" t="s">
        <v>322</v>
      </c>
      <c r="P3" s="19" t="s">
        <v>254</v>
      </c>
      <c r="Q3" s="20" t="str">
        <f t="shared" ref="Q3:Q34" si="1">IF(COUNTA(K3:P3)=0,"",IF(COUNTIF(K3:P3,"Yes")&gt;=5,"Strong",IF(COUNTIF(K3:P3,"Yes")+COUNTIF(K3:P3,"Partial")&lt;=1,"Limited","Partial")))</f>
        <v>Partial</v>
      </c>
      <c r="R3" s="21" t="s">
        <v>322</v>
      </c>
      <c r="S3" s="19" t="s">
        <v>2533</v>
      </c>
      <c r="T3" s="19" t="s">
        <v>322</v>
      </c>
      <c r="U3" s="19" t="s">
        <v>254</v>
      </c>
      <c r="V3" s="19" t="s">
        <v>322</v>
      </c>
      <c r="W3" s="19" t="s">
        <v>254</v>
      </c>
      <c r="X3" s="19" t="s">
        <v>322</v>
      </c>
      <c r="Y3" s="20" t="str">
        <f t="shared" ref="Y3:Y34" si="2">IF(COUNTA(T3:X3)=0,"",IF(COUNTIF(T3:X3,"Yes")&gt;=4,"Strong",IF(COUNTIF(T3:X3,"Yes")+COUNTIF(T3:X3,"Partial")&lt;=1,"Limited","Partial")))</f>
        <v>Partial</v>
      </c>
      <c r="Z3" s="21" t="s">
        <v>322</v>
      </c>
      <c r="AA3" s="19" t="s">
        <v>2534</v>
      </c>
      <c r="AB3" s="19" t="s">
        <v>249</v>
      </c>
      <c r="AC3" s="19" t="s">
        <v>249</v>
      </c>
      <c r="AD3" s="19" t="s">
        <v>249</v>
      </c>
      <c r="AE3" s="19" t="s">
        <v>249</v>
      </c>
      <c r="AF3" s="19" t="s">
        <v>249</v>
      </c>
      <c r="AG3" s="20" t="str">
        <f t="shared" ref="AG3:AG34" si="3">IF(COUNTA(AB3:AF3)=0,"",IF(COUNTIF(AB3:AF3,"Yes")&gt;=4,"Strong",IF(COUNTIF(AB3:AF3,"Yes")+COUNTIF(AB3:AF3,"Partial")&lt;=1,"Limited","Partial")))</f>
        <v>Strong</v>
      </c>
      <c r="AH3" s="21" t="s">
        <v>2535</v>
      </c>
      <c r="AI3" s="19" t="s">
        <v>2536</v>
      </c>
      <c r="AJ3" s="19" t="s">
        <v>322</v>
      </c>
      <c r="AK3" s="19" t="s">
        <v>254</v>
      </c>
      <c r="AL3" s="19" t="s">
        <v>254</v>
      </c>
      <c r="AM3" s="19" t="s">
        <v>322</v>
      </c>
      <c r="AN3" s="19" t="s">
        <v>249</v>
      </c>
      <c r="AO3" s="20" t="str">
        <f>IF(COUNTA(AJ3:AN3)=0,"",IF(AND(COUNTIF(AJ3:AN3,"Yes")&gt;=4,OR(LEFT('1. Descriptive Extraction'!$Z3,1)="3",LEFT('1. Descriptive Extraction'!$Z3,1)="4")),"Strong",IF(COUNTIF(AJ3:AN3,"Yes")+COUNTIF(AJ3:AN3,"Partial")&lt;=1,"Limited","Partial")))</f>
        <v>Partial</v>
      </c>
      <c r="AP3" s="21" t="s">
        <v>322</v>
      </c>
      <c r="AQ3" s="19" t="s">
        <v>2537</v>
      </c>
      <c r="AR3" s="3"/>
      <c r="AS3" s="3" t="str">
        <f t="shared" ref="AS3:AS34" si="4">TRIM(IF(H3&lt;&gt;I3,"CR ","")&amp;IF(Q3&lt;&gt;R3,"TW ","")&amp;IF(Y3&lt;&gt;Z3,"SF ","")&amp;IF(AG3&lt;&gt;AH3,"EQ ","")&amp;IF(AO3&lt;&gt;AP3,"IM ",""))</f>
        <v/>
      </c>
    </row>
    <row r="4" spans="1:45" ht="76.5" customHeight="1" x14ac:dyDescent="0.2">
      <c r="A4" s="18" t="str">
        <f>'1. Descriptive Extraction'!A4</f>
        <v>S002</v>
      </c>
      <c r="B4" s="18" t="str">
        <f>LEFT('1. Descriptive Extraction'!B4,44)</f>
        <v>Evaluation of multimodal large language mode</v>
      </c>
      <c r="C4" s="19" t="s">
        <v>322</v>
      </c>
      <c r="D4" s="19" t="s">
        <v>254</v>
      </c>
      <c r="E4" s="19" t="s">
        <v>322</v>
      </c>
      <c r="F4" s="19" t="s">
        <v>322</v>
      </c>
      <c r="G4" s="19" t="s">
        <v>254</v>
      </c>
      <c r="H4" s="20" t="str">
        <f t="shared" si="0"/>
        <v>Partial</v>
      </c>
      <c r="I4" s="21" t="s">
        <v>322</v>
      </c>
      <c r="J4" s="19" t="s">
        <v>2538</v>
      </c>
      <c r="K4" s="19" t="s">
        <v>249</v>
      </c>
      <c r="L4" s="19" t="s">
        <v>249</v>
      </c>
      <c r="M4" s="19" t="s">
        <v>249</v>
      </c>
      <c r="N4" s="19" t="s">
        <v>249</v>
      </c>
      <c r="O4" s="19" t="s">
        <v>322</v>
      </c>
      <c r="P4" s="19" t="s">
        <v>249</v>
      </c>
      <c r="Q4" s="20" t="str">
        <f t="shared" si="1"/>
        <v>Strong</v>
      </c>
      <c r="R4" s="21" t="s">
        <v>2535</v>
      </c>
      <c r="S4" s="19" t="s">
        <v>2539</v>
      </c>
      <c r="T4" s="19" t="s">
        <v>322</v>
      </c>
      <c r="U4" s="19" t="s">
        <v>322</v>
      </c>
      <c r="V4" s="19" t="s">
        <v>322</v>
      </c>
      <c r="W4" s="19" t="s">
        <v>322</v>
      </c>
      <c r="X4" s="19" t="s">
        <v>249</v>
      </c>
      <c r="Y4" s="20" t="str">
        <f t="shared" si="2"/>
        <v>Partial</v>
      </c>
      <c r="Z4" s="21" t="s">
        <v>322</v>
      </c>
      <c r="AA4" s="19" t="s">
        <v>2540</v>
      </c>
      <c r="AB4" s="19" t="s">
        <v>254</v>
      </c>
      <c r="AC4" s="19" t="s">
        <v>2541</v>
      </c>
      <c r="AD4" s="19" t="s">
        <v>249</v>
      </c>
      <c r="AE4" s="19" t="s">
        <v>249</v>
      </c>
      <c r="AF4" s="19" t="s">
        <v>322</v>
      </c>
      <c r="AG4" s="20" t="str">
        <f t="shared" si="3"/>
        <v>Partial</v>
      </c>
      <c r="AH4" s="21" t="s">
        <v>322</v>
      </c>
      <c r="AI4" s="19" t="s">
        <v>2542</v>
      </c>
      <c r="AJ4" s="19" t="s">
        <v>249</v>
      </c>
      <c r="AK4" s="19" t="s">
        <v>249</v>
      </c>
      <c r="AL4" s="19" t="s">
        <v>254</v>
      </c>
      <c r="AM4" s="19" t="s">
        <v>249</v>
      </c>
      <c r="AN4" s="19" t="s">
        <v>249</v>
      </c>
      <c r="AO4" s="20" t="str">
        <f>IF(COUNTA(AJ4:AN4)=0,"",IF(AND(COUNTIF(AJ4:AN4,"Yes")&gt;=4,OR(LEFT('1. Descriptive Extraction'!$Z4,1)="3",LEFT('1. Descriptive Extraction'!$Z4,1)="4")),"Strong",IF(COUNTIF(AJ4:AN4,"Yes")+COUNTIF(AJ4:AN4,"Partial")&lt;=1,"Limited","Partial")))</f>
        <v>Partial</v>
      </c>
      <c r="AP4" s="21" t="s">
        <v>322</v>
      </c>
      <c r="AQ4" s="19" t="s">
        <v>2543</v>
      </c>
      <c r="AR4" s="3"/>
      <c r="AS4" s="3" t="str">
        <f t="shared" si="4"/>
        <v/>
      </c>
    </row>
    <row r="5" spans="1:45" ht="90.75" customHeight="1" x14ac:dyDescent="0.2">
      <c r="A5" s="18" t="str">
        <f>'1. Descriptive Extraction'!A5</f>
        <v>S003</v>
      </c>
      <c r="B5" s="18" t="str">
        <f>LEFT('1. Descriptive Extraction'!B5,44)</f>
        <v xml:space="preserve">Evaluating GPT-4o for emergency disposition </v>
      </c>
      <c r="C5" s="19" t="s">
        <v>254</v>
      </c>
      <c r="D5" s="19" t="s">
        <v>322</v>
      </c>
      <c r="E5" s="19" t="s">
        <v>322</v>
      </c>
      <c r="F5" s="19" t="s">
        <v>322</v>
      </c>
      <c r="G5" s="19" t="s">
        <v>322</v>
      </c>
      <c r="H5" s="20" t="str">
        <f t="shared" si="0"/>
        <v>Partial</v>
      </c>
      <c r="I5" s="21" t="s">
        <v>322</v>
      </c>
      <c r="J5" s="19" t="s">
        <v>2544</v>
      </c>
      <c r="K5" s="19" t="s">
        <v>249</v>
      </c>
      <c r="L5" s="19" t="s">
        <v>249</v>
      </c>
      <c r="M5" s="19" t="s">
        <v>322</v>
      </c>
      <c r="N5" s="19" t="s">
        <v>322</v>
      </c>
      <c r="O5" s="19" t="s">
        <v>322</v>
      </c>
      <c r="P5" s="19" t="s">
        <v>322</v>
      </c>
      <c r="Q5" s="20" t="str">
        <f t="shared" si="1"/>
        <v>Partial</v>
      </c>
      <c r="R5" s="21" t="s">
        <v>322</v>
      </c>
      <c r="S5" s="19" t="s">
        <v>2545</v>
      </c>
      <c r="T5" s="19" t="s">
        <v>249</v>
      </c>
      <c r="U5" s="19" t="s">
        <v>249</v>
      </c>
      <c r="V5" s="19" t="s">
        <v>322</v>
      </c>
      <c r="W5" s="19" t="s">
        <v>249</v>
      </c>
      <c r="X5" s="19" t="s">
        <v>249</v>
      </c>
      <c r="Y5" s="20" t="str">
        <f t="shared" si="2"/>
        <v>Strong</v>
      </c>
      <c r="Z5" s="21" t="s">
        <v>2535</v>
      </c>
      <c r="AA5" s="19" t="s">
        <v>2546</v>
      </c>
      <c r="AB5" s="19" t="s">
        <v>322</v>
      </c>
      <c r="AC5" s="19" t="s">
        <v>2541</v>
      </c>
      <c r="AD5" s="19" t="s">
        <v>249</v>
      </c>
      <c r="AE5" s="19" t="s">
        <v>322</v>
      </c>
      <c r="AF5" s="19" t="s">
        <v>322</v>
      </c>
      <c r="AG5" s="20" t="str">
        <f t="shared" si="3"/>
        <v>Partial</v>
      </c>
      <c r="AH5" s="21" t="s">
        <v>322</v>
      </c>
      <c r="AI5" s="19" t="s">
        <v>2547</v>
      </c>
      <c r="AJ5" s="19" t="s">
        <v>249</v>
      </c>
      <c r="AK5" s="19" t="s">
        <v>249</v>
      </c>
      <c r="AL5" s="19" t="s">
        <v>322</v>
      </c>
      <c r="AM5" s="19" t="s">
        <v>249</v>
      </c>
      <c r="AN5" s="19" t="s">
        <v>249</v>
      </c>
      <c r="AO5" s="20" t="str">
        <f>IF(COUNTA(AJ5:AN5)=0,"",IF(AND(COUNTIF(AJ5:AN5,"Yes")&gt;=4,OR(LEFT('1. Descriptive Extraction'!$Z5,1)="3",LEFT('1. Descriptive Extraction'!$Z5,1)="4")),"Strong",IF(COUNTIF(AJ5:AN5,"Yes")+COUNTIF(AJ5:AN5,"Partial")&lt;=1,"Limited","Partial")))</f>
        <v>Partial</v>
      </c>
      <c r="AP5" s="21" t="s">
        <v>322</v>
      </c>
      <c r="AQ5" s="19" t="s">
        <v>2548</v>
      </c>
      <c r="AR5" s="3"/>
      <c r="AS5" s="3" t="str">
        <f t="shared" si="4"/>
        <v/>
      </c>
    </row>
    <row r="6" spans="1:45" ht="192" customHeight="1" x14ac:dyDescent="0.2">
      <c r="A6" s="18" t="str">
        <f>'1. Descriptive Extraction'!A6</f>
        <v>S004</v>
      </c>
      <c r="B6" s="18" t="str">
        <f>LEFT('1. Descriptive Extraction'!B6,44)</f>
        <v xml:space="preserve">Advancing conversational diagnostic AI with </v>
      </c>
      <c r="C6" s="19" t="s">
        <v>249</v>
      </c>
      <c r="D6" s="19" t="s">
        <v>249</v>
      </c>
      <c r="E6" s="19" t="s">
        <v>249</v>
      </c>
      <c r="F6" s="19" t="s">
        <v>322</v>
      </c>
      <c r="G6" s="19" t="s">
        <v>322</v>
      </c>
      <c r="H6" s="20" t="str">
        <f t="shared" si="0"/>
        <v>Partial</v>
      </c>
      <c r="I6" s="21" t="s">
        <v>322</v>
      </c>
      <c r="J6" s="19" t="s">
        <v>2549</v>
      </c>
      <c r="K6" s="19" t="s">
        <v>249</v>
      </c>
      <c r="L6" s="19" t="s">
        <v>322</v>
      </c>
      <c r="M6" s="19" t="s">
        <v>249</v>
      </c>
      <c r="N6" s="19" t="s">
        <v>249</v>
      </c>
      <c r="O6" s="19" t="s">
        <v>322</v>
      </c>
      <c r="P6" s="19" t="s">
        <v>249</v>
      </c>
      <c r="Q6" s="20" t="str">
        <f t="shared" si="1"/>
        <v>Partial</v>
      </c>
      <c r="R6" s="21" t="s">
        <v>322</v>
      </c>
      <c r="S6" s="19" t="s">
        <v>2550</v>
      </c>
      <c r="T6" s="19" t="s">
        <v>249</v>
      </c>
      <c r="U6" s="19" t="s">
        <v>322</v>
      </c>
      <c r="V6" s="19" t="s">
        <v>249</v>
      </c>
      <c r="W6" s="19" t="s">
        <v>322</v>
      </c>
      <c r="X6" s="19" t="s">
        <v>249</v>
      </c>
      <c r="Y6" s="20" t="str">
        <f t="shared" si="2"/>
        <v>Partial</v>
      </c>
      <c r="Z6" s="21" t="s">
        <v>322</v>
      </c>
      <c r="AA6" s="19" t="s">
        <v>2551</v>
      </c>
      <c r="AB6" s="19" t="s">
        <v>249</v>
      </c>
      <c r="AC6" s="19" t="s">
        <v>322</v>
      </c>
      <c r="AD6" s="19" t="s">
        <v>322</v>
      </c>
      <c r="AE6" s="19" t="s">
        <v>322</v>
      </c>
      <c r="AF6" s="19" t="s">
        <v>249</v>
      </c>
      <c r="AG6" s="20" t="str">
        <f t="shared" si="3"/>
        <v>Partial</v>
      </c>
      <c r="AH6" s="21" t="s">
        <v>322</v>
      </c>
      <c r="AI6" s="19" t="s">
        <v>2552</v>
      </c>
      <c r="AJ6" s="19" t="s">
        <v>249</v>
      </c>
      <c r="AK6" s="19" t="s">
        <v>322</v>
      </c>
      <c r="AL6" s="19" t="s">
        <v>249</v>
      </c>
      <c r="AM6" s="19" t="s">
        <v>249</v>
      </c>
      <c r="AN6" s="19" t="s">
        <v>249</v>
      </c>
      <c r="AO6" s="20" t="str">
        <f>IF(COUNTA(AJ6:AN6)=0,"",IF(AND(COUNTIF(AJ6:AN6,"Yes")&gt;=4,OR(LEFT('1. Descriptive Extraction'!$Z6,1)="3",LEFT('1. Descriptive Extraction'!$Z6,1)="4")),"Strong",IF(COUNTIF(AJ6:AN6,"Yes")+COUNTIF(AJ6:AN6,"Partial")&lt;=1,"Limited","Partial")))</f>
        <v>Partial</v>
      </c>
      <c r="AP6" s="21" t="s">
        <v>322</v>
      </c>
      <c r="AQ6" s="19" t="s">
        <v>2553</v>
      </c>
      <c r="AR6" s="3"/>
      <c r="AS6" s="3" t="str">
        <f t="shared" si="4"/>
        <v/>
      </c>
    </row>
    <row r="7" spans="1:45" ht="163.5" customHeight="1" x14ac:dyDescent="0.2">
      <c r="A7" s="18" t="str">
        <f>'1. Descriptive Extraction'!A7</f>
        <v>S005</v>
      </c>
      <c r="B7" s="18" t="str">
        <f>LEFT('1. Descriptive Extraction'!B7,44)</f>
        <v>An LLM chatbot to facilitate primary-to-spec</v>
      </c>
      <c r="C7" s="19" t="s">
        <v>322</v>
      </c>
      <c r="D7" s="19" t="s">
        <v>249</v>
      </c>
      <c r="E7" s="19" t="s">
        <v>249</v>
      </c>
      <c r="F7" s="19" t="s">
        <v>249</v>
      </c>
      <c r="G7" s="19" t="s">
        <v>249</v>
      </c>
      <c r="H7" s="20" t="str">
        <f t="shared" si="0"/>
        <v>Strong</v>
      </c>
      <c r="I7" s="21" t="s">
        <v>2535</v>
      </c>
      <c r="J7" s="19" t="s">
        <v>2554</v>
      </c>
      <c r="K7" s="19" t="s">
        <v>249</v>
      </c>
      <c r="L7" s="19" t="s">
        <v>322</v>
      </c>
      <c r="M7" s="19" t="s">
        <v>322</v>
      </c>
      <c r="N7" s="19" t="s">
        <v>249</v>
      </c>
      <c r="O7" s="19" t="s">
        <v>322</v>
      </c>
      <c r="P7" s="19" t="s">
        <v>254</v>
      </c>
      <c r="Q7" s="20" t="str">
        <f t="shared" si="1"/>
        <v>Partial</v>
      </c>
      <c r="R7" s="21" t="s">
        <v>322</v>
      </c>
      <c r="S7" s="19" t="s">
        <v>2555</v>
      </c>
      <c r="T7" s="19" t="s">
        <v>322</v>
      </c>
      <c r="U7" s="19" t="s">
        <v>254</v>
      </c>
      <c r="V7" s="19" t="s">
        <v>322</v>
      </c>
      <c r="W7" s="19" t="s">
        <v>254</v>
      </c>
      <c r="X7" s="19" t="s">
        <v>322</v>
      </c>
      <c r="Y7" s="20" t="str">
        <f t="shared" si="2"/>
        <v>Partial</v>
      </c>
      <c r="Z7" s="21" t="s">
        <v>322</v>
      </c>
      <c r="AA7" s="19" t="s">
        <v>2556</v>
      </c>
      <c r="AB7" s="19" t="s">
        <v>249</v>
      </c>
      <c r="AC7" s="19" t="s">
        <v>249</v>
      </c>
      <c r="AD7" s="19" t="s">
        <v>249</v>
      </c>
      <c r="AE7" s="19" t="s">
        <v>249</v>
      </c>
      <c r="AF7" s="19" t="s">
        <v>249</v>
      </c>
      <c r="AG7" s="20" t="str">
        <f t="shared" si="3"/>
        <v>Strong</v>
      </c>
      <c r="AH7" s="21" t="s">
        <v>2535</v>
      </c>
      <c r="AI7" s="19" t="s">
        <v>2557</v>
      </c>
      <c r="AJ7" s="19" t="s">
        <v>249</v>
      </c>
      <c r="AK7" s="19" t="s">
        <v>249</v>
      </c>
      <c r="AL7" s="19" t="s">
        <v>249</v>
      </c>
      <c r="AM7" s="19" t="s">
        <v>249</v>
      </c>
      <c r="AN7" s="19" t="s">
        <v>322</v>
      </c>
      <c r="AO7" s="20" t="str">
        <f>IF(COUNTA(AJ7:AN7)=0,"",IF(AND(COUNTIF(AJ7:AN7,"Yes")&gt;=4,OR(LEFT('1. Descriptive Extraction'!$Z7,1)="3",LEFT('1. Descriptive Extraction'!$Z7,1)="4")),"Strong",IF(COUNTIF(AJ7:AN7,"Yes")+COUNTIF(AJ7:AN7,"Partial")&lt;=1,"Limited","Partial")))</f>
        <v>Strong</v>
      </c>
      <c r="AP7" s="21" t="s">
        <v>2535</v>
      </c>
      <c r="AQ7" s="19" t="s">
        <v>2558</v>
      </c>
      <c r="AR7" s="3"/>
      <c r="AS7" s="3" t="str">
        <f t="shared" si="4"/>
        <v/>
      </c>
    </row>
    <row r="8" spans="1:45" ht="163.5" customHeight="1" x14ac:dyDescent="0.2">
      <c r="A8" s="18" t="str">
        <f>'1. Descriptive Extraction'!A8</f>
        <v>S006</v>
      </c>
      <c r="B8" s="18" t="str">
        <f>LEFT('1. Descriptive Extraction'!B8,44)</f>
        <v>Early diagnosis of axial spondyloarthritis i</v>
      </c>
      <c r="C8" s="19" t="s">
        <v>322</v>
      </c>
      <c r="D8" s="19" t="s">
        <v>249</v>
      </c>
      <c r="E8" s="19" t="s">
        <v>249</v>
      </c>
      <c r="F8" s="19" t="s">
        <v>322</v>
      </c>
      <c r="G8" s="19" t="s">
        <v>249</v>
      </c>
      <c r="H8" s="20" t="str">
        <f t="shared" si="0"/>
        <v>Partial</v>
      </c>
      <c r="I8" s="21" t="s">
        <v>322</v>
      </c>
      <c r="J8" s="19" t="s">
        <v>2559</v>
      </c>
      <c r="K8" s="19" t="s">
        <v>249</v>
      </c>
      <c r="L8" s="19" t="s">
        <v>249</v>
      </c>
      <c r="M8" s="19" t="s">
        <v>249</v>
      </c>
      <c r="N8" s="19" t="s">
        <v>249</v>
      </c>
      <c r="O8" s="19" t="s">
        <v>249</v>
      </c>
      <c r="P8" s="19" t="s">
        <v>254</v>
      </c>
      <c r="Q8" s="20" t="str">
        <f t="shared" si="1"/>
        <v>Strong</v>
      </c>
      <c r="R8" s="21" t="s">
        <v>2535</v>
      </c>
      <c r="S8" s="19" t="s">
        <v>2560</v>
      </c>
      <c r="T8" s="19" t="s">
        <v>322</v>
      </c>
      <c r="U8" s="19" t="s">
        <v>249</v>
      </c>
      <c r="V8" s="19" t="s">
        <v>254</v>
      </c>
      <c r="W8" s="19" t="s">
        <v>249</v>
      </c>
      <c r="X8" s="19" t="s">
        <v>322</v>
      </c>
      <c r="Y8" s="20" t="str">
        <f t="shared" si="2"/>
        <v>Partial</v>
      </c>
      <c r="Z8" s="21" t="s">
        <v>322</v>
      </c>
      <c r="AA8" s="19" t="s">
        <v>2561</v>
      </c>
      <c r="AB8" s="19" t="s">
        <v>254</v>
      </c>
      <c r="AC8" s="19" t="s">
        <v>254</v>
      </c>
      <c r="AD8" s="19" t="s">
        <v>322</v>
      </c>
      <c r="AE8" s="19" t="s">
        <v>254</v>
      </c>
      <c r="AF8" s="19" t="s">
        <v>322</v>
      </c>
      <c r="AG8" s="20" t="str">
        <f t="shared" si="3"/>
        <v>Partial</v>
      </c>
      <c r="AH8" s="21" t="s">
        <v>322</v>
      </c>
      <c r="AI8" s="19" t="s">
        <v>2562</v>
      </c>
      <c r="AJ8" s="19" t="s">
        <v>249</v>
      </c>
      <c r="AK8" s="19" t="s">
        <v>249</v>
      </c>
      <c r="AL8" s="19" t="s">
        <v>322</v>
      </c>
      <c r="AM8" s="19" t="s">
        <v>249</v>
      </c>
      <c r="AN8" s="19" t="s">
        <v>322</v>
      </c>
      <c r="AO8" s="20" t="str">
        <f>IF(COUNTA(AJ8:AN8)=0,"",IF(AND(COUNTIF(AJ8:AN8,"Yes")&gt;=4,OR(LEFT('1. Descriptive Extraction'!$Z8,1)="3",LEFT('1. Descriptive Extraction'!$Z8,1)="4")),"Strong",IF(COUNTIF(AJ8:AN8,"Yes")+COUNTIF(AJ8:AN8,"Partial")&lt;=1,"Limited","Partial")))</f>
        <v>Partial</v>
      </c>
      <c r="AP8" s="21" t="s">
        <v>322</v>
      </c>
      <c r="AQ8" s="19" t="s">
        <v>2563</v>
      </c>
      <c r="AR8" s="3"/>
      <c r="AS8" s="3" t="str">
        <f t="shared" si="4"/>
        <v/>
      </c>
    </row>
    <row r="9" spans="1:45" ht="207" customHeight="1" x14ac:dyDescent="0.2">
      <c r="A9" s="18" t="str">
        <f>'1. Descriptive Extraction'!A9</f>
        <v>S007</v>
      </c>
      <c r="B9" s="18" t="str">
        <f>LEFT('1. Descriptive Extraction'!B9,44)</f>
        <v>Stroke Diagnosis and Prediction Tool Using C</v>
      </c>
      <c r="C9" s="19" t="s">
        <v>322</v>
      </c>
      <c r="D9" s="19" t="s">
        <v>322</v>
      </c>
      <c r="E9" s="19" t="s">
        <v>322</v>
      </c>
      <c r="F9" s="19" t="s">
        <v>322</v>
      </c>
      <c r="G9" s="19" t="s">
        <v>322</v>
      </c>
      <c r="H9" s="20" t="str">
        <f t="shared" si="0"/>
        <v>Partial</v>
      </c>
      <c r="I9" s="21" t="s">
        <v>322</v>
      </c>
      <c r="J9" s="19" t="s">
        <v>2564</v>
      </c>
      <c r="K9" s="19" t="s">
        <v>249</v>
      </c>
      <c r="L9" s="19" t="s">
        <v>249</v>
      </c>
      <c r="M9" s="19" t="s">
        <v>322</v>
      </c>
      <c r="N9" s="19" t="s">
        <v>322</v>
      </c>
      <c r="O9" s="19" t="s">
        <v>322</v>
      </c>
      <c r="P9" s="19" t="s">
        <v>254</v>
      </c>
      <c r="Q9" s="20" t="str">
        <f t="shared" si="1"/>
        <v>Partial</v>
      </c>
      <c r="R9" s="21" t="s">
        <v>322</v>
      </c>
      <c r="S9" s="19" t="s">
        <v>2565</v>
      </c>
      <c r="T9" s="19" t="s">
        <v>322</v>
      </c>
      <c r="U9" s="19" t="s">
        <v>249</v>
      </c>
      <c r="V9" s="19" t="s">
        <v>254</v>
      </c>
      <c r="W9" s="19" t="s">
        <v>322</v>
      </c>
      <c r="X9" s="19" t="s">
        <v>322</v>
      </c>
      <c r="Y9" s="20" t="str">
        <f t="shared" si="2"/>
        <v>Partial</v>
      </c>
      <c r="Z9" s="21" t="s">
        <v>322</v>
      </c>
      <c r="AA9" s="19" t="s">
        <v>2566</v>
      </c>
      <c r="AB9" s="19" t="s">
        <v>322</v>
      </c>
      <c r="AC9" s="19" t="s">
        <v>254</v>
      </c>
      <c r="AD9" s="19" t="s">
        <v>322</v>
      </c>
      <c r="AE9" s="19" t="s">
        <v>254</v>
      </c>
      <c r="AF9" s="19" t="s">
        <v>249</v>
      </c>
      <c r="AG9" s="20" t="str">
        <f t="shared" si="3"/>
        <v>Partial</v>
      </c>
      <c r="AH9" s="21" t="s">
        <v>322</v>
      </c>
      <c r="AI9" s="19" t="s">
        <v>2567</v>
      </c>
      <c r="AJ9" s="19" t="s">
        <v>249</v>
      </c>
      <c r="AK9" s="19" t="s">
        <v>249</v>
      </c>
      <c r="AL9" s="19" t="s">
        <v>254</v>
      </c>
      <c r="AM9" s="19" t="s">
        <v>322</v>
      </c>
      <c r="AN9" s="19" t="s">
        <v>322</v>
      </c>
      <c r="AO9" s="20" t="str">
        <f>IF(COUNTA(AJ9:AN9)=0,"",IF(AND(COUNTIF(AJ9:AN9,"Yes")&gt;=4,OR(LEFT('1. Descriptive Extraction'!$Z9,1)="3",LEFT('1. Descriptive Extraction'!$Z9,1)="4")),"Strong",IF(COUNTIF(AJ9:AN9,"Yes")+COUNTIF(AJ9:AN9,"Partial")&lt;=1,"Limited","Partial")))</f>
        <v>Partial</v>
      </c>
      <c r="AP9" s="21" t="s">
        <v>322</v>
      </c>
      <c r="AQ9" s="19" t="s">
        <v>2568</v>
      </c>
      <c r="AR9" s="3"/>
      <c r="AS9" s="3" t="str">
        <f t="shared" si="4"/>
        <v/>
      </c>
    </row>
    <row r="10" spans="1:45" ht="90.75" customHeight="1" x14ac:dyDescent="0.2">
      <c r="A10" s="18" t="str">
        <f>'1. Descriptive Extraction'!A10</f>
        <v>S008</v>
      </c>
      <c r="B10" s="18" t="str">
        <f>LEFT('1. Descriptive Extraction'!B10,44)</f>
        <v>Towards conversational diagnostic artificial</v>
      </c>
      <c r="C10" s="19" t="s">
        <v>249</v>
      </c>
      <c r="D10" s="19" t="s">
        <v>249</v>
      </c>
      <c r="E10" s="19" t="s">
        <v>249</v>
      </c>
      <c r="F10" s="19" t="s">
        <v>322</v>
      </c>
      <c r="G10" s="19" t="s">
        <v>322</v>
      </c>
      <c r="H10" s="20" t="str">
        <f t="shared" si="0"/>
        <v>Partial</v>
      </c>
      <c r="I10" s="21" t="s">
        <v>322</v>
      </c>
      <c r="J10" s="19" t="s">
        <v>2569</v>
      </c>
      <c r="K10" s="19" t="s">
        <v>249</v>
      </c>
      <c r="L10" s="19" t="s">
        <v>322</v>
      </c>
      <c r="M10" s="19" t="s">
        <v>249</v>
      </c>
      <c r="N10" s="19" t="s">
        <v>249</v>
      </c>
      <c r="O10" s="19" t="s">
        <v>322</v>
      </c>
      <c r="P10" s="19" t="s">
        <v>322</v>
      </c>
      <c r="Q10" s="20" t="str">
        <f t="shared" si="1"/>
        <v>Partial</v>
      </c>
      <c r="R10" s="21" t="s">
        <v>322</v>
      </c>
      <c r="S10" s="19" t="s">
        <v>2570</v>
      </c>
      <c r="T10" s="19" t="s">
        <v>249</v>
      </c>
      <c r="U10" s="19" t="s">
        <v>249</v>
      </c>
      <c r="V10" s="19" t="s">
        <v>249</v>
      </c>
      <c r="W10" s="19" t="s">
        <v>249</v>
      </c>
      <c r="X10" s="19" t="s">
        <v>322</v>
      </c>
      <c r="Y10" s="20" t="str">
        <f t="shared" si="2"/>
        <v>Strong</v>
      </c>
      <c r="Z10" s="21" t="s">
        <v>2535</v>
      </c>
      <c r="AA10" s="19" t="s">
        <v>2571</v>
      </c>
      <c r="AB10" s="19" t="s">
        <v>322</v>
      </c>
      <c r="AC10" s="19" t="s">
        <v>322</v>
      </c>
      <c r="AD10" s="19" t="s">
        <v>322</v>
      </c>
      <c r="AE10" s="19" t="s">
        <v>322</v>
      </c>
      <c r="AF10" s="19" t="s">
        <v>322</v>
      </c>
      <c r="AG10" s="20" t="str">
        <f t="shared" si="3"/>
        <v>Partial</v>
      </c>
      <c r="AH10" s="21" t="s">
        <v>322</v>
      </c>
      <c r="AI10" s="19" t="s">
        <v>2572</v>
      </c>
      <c r="AJ10" s="19" t="s">
        <v>249</v>
      </c>
      <c r="AK10" s="19" t="s">
        <v>322</v>
      </c>
      <c r="AL10" s="19" t="s">
        <v>249</v>
      </c>
      <c r="AM10" s="19" t="s">
        <v>322</v>
      </c>
      <c r="AN10" s="19" t="s">
        <v>249</v>
      </c>
      <c r="AO10" s="20" t="str">
        <f>IF(COUNTA(AJ10:AN10)=0,"",IF(AND(COUNTIF(AJ10:AN10,"Yes")&gt;=4,OR(LEFT('1. Descriptive Extraction'!$Z10,1)="3",LEFT('1. Descriptive Extraction'!$Z10,1)="4")),"Strong",IF(COUNTIF(AJ10:AN10,"Yes")+COUNTIF(AJ10:AN10,"Partial")&lt;=1,"Limited","Partial")))</f>
        <v>Partial</v>
      </c>
      <c r="AP10" s="21" t="s">
        <v>322</v>
      </c>
      <c r="AQ10" s="19" t="s">
        <v>2573</v>
      </c>
      <c r="AR10" s="3"/>
      <c r="AS10" s="3" t="str">
        <f t="shared" si="4"/>
        <v/>
      </c>
    </row>
    <row r="11" spans="1:45" ht="90.75" customHeight="1" x14ac:dyDescent="0.2">
      <c r="A11" s="18" t="str">
        <f>'1. Descriptive Extraction'!A11</f>
        <v>S009</v>
      </c>
      <c r="B11" s="18" t="str">
        <f>LEFT('1. Descriptive Extraction'!B11,44)</f>
        <v>ChatGPT (GPT-4) versus doctors on complex ca</v>
      </c>
      <c r="C11" s="19" t="s">
        <v>322</v>
      </c>
      <c r="D11" s="19" t="s">
        <v>254</v>
      </c>
      <c r="E11" s="19" t="s">
        <v>322</v>
      </c>
      <c r="F11" s="19" t="s">
        <v>254</v>
      </c>
      <c r="G11" s="19" t="s">
        <v>322</v>
      </c>
      <c r="H11" s="20" t="str">
        <f t="shared" si="0"/>
        <v>Partial</v>
      </c>
      <c r="I11" s="21" t="s">
        <v>322</v>
      </c>
      <c r="J11" s="19" t="s">
        <v>2574</v>
      </c>
      <c r="K11" s="19" t="s">
        <v>249</v>
      </c>
      <c r="L11" s="19" t="s">
        <v>322</v>
      </c>
      <c r="M11" s="19" t="s">
        <v>249</v>
      </c>
      <c r="N11" s="19" t="s">
        <v>249</v>
      </c>
      <c r="O11" s="19" t="s">
        <v>322</v>
      </c>
      <c r="P11" s="19" t="s">
        <v>254</v>
      </c>
      <c r="Q11" s="20" t="str">
        <f t="shared" si="1"/>
        <v>Partial</v>
      </c>
      <c r="R11" s="21" t="s">
        <v>322</v>
      </c>
      <c r="S11" s="19" t="s">
        <v>2575</v>
      </c>
      <c r="T11" s="19" t="s">
        <v>322</v>
      </c>
      <c r="U11" s="19" t="s">
        <v>322</v>
      </c>
      <c r="V11" s="19" t="s">
        <v>254</v>
      </c>
      <c r="W11" s="19" t="s">
        <v>254</v>
      </c>
      <c r="X11" s="19" t="s">
        <v>322</v>
      </c>
      <c r="Y11" s="20" t="str">
        <f t="shared" si="2"/>
        <v>Partial</v>
      </c>
      <c r="Z11" s="21" t="s">
        <v>322</v>
      </c>
      <c r="AA11" s="19" t="s">
        <v>2576</v>
      </c>
      <c r="AB11" s="19" t="s">
        <v>254</v>
      </c>
      <c r="AC11" s="19" t="s">
        <v>322</v>
      </c>
      <c r="AD11" s="19" t="s">
        <v>322</v>
      </c>
      <c r="AE11" s="19" t="s">
        <v>254</v>
      </c>
      <c r="AF11" s="19" t="s">
        <v>254</v>
      </c>
      <c r="AG11" s="20" t="str">
        <f t="shared" si="3"/>
        <v>Partial</v>
      </c>
      <c r="AH11" s="21" t="s">
        <v>2577</v>
      </c>
      <c r="AI11" s="19" t="s">
        <v>2578</v>
      </c>
      <c r="AJ11" s="19" t="s">
        <v>254</v>
      </c>
      <c r="AK11" s="19" t="s">
        <v>254</v>
      </c>
      <c r="AL11" s="19" t="s">
        <v>254</v>
      </c>
      <c r="AM11" s="19" t="s">
        <v>254</v>
      </c>
      <c r="AN11" s="19" t="s">
        <v>249</v>
      </c>
      <c r="AO11" s="20" t="str">
        <f>IF(COUNTA(AJ11:AN11)=0,"",IF(AND(COUNTIF(AJ11:AN11,"Yes")&gt;=4,OR(LEFT('1. Descriptive Extraction'!$Z11,1)="3",LEFT('1. Descriptive Extraction'!$Z11,1)="4")),"Strong",IF(COUNTIF(AJ11:AN11,"Yes")+COUNTIF(AJ11:AN11,"Partial")&lt;=1,"Limited","Partial")))</f>
        <v>Limited</v>
      </c>
      <c r="AP11" s="21" t="s">
        <v>2577</v>
      </c>
      <c r="AQ11" s="19" t="s">
        <v>2579</v>
      </c>
      <c r="AR11" s="3"/>
      <c r="AS11" s="3" t="str">
        <f t="shared" si="4"/>
        <v>EQ</v>
      </c>
    </row>
    <row r="12" spans="1:45" ht="76.5" customHeight="1" x14ac:dyDescent="0.2">
      <c r="A12" s="18" t="str">
        <f>'1. Descriptive Extraction'!A12</f>
        <v>S010</v>
      </c>
      <c r="B12" s="18" t="str">
        <f>LEFT('1. Descriptive Extraction'!B12,44)</f>
        <v xml:space="preserve">Analysis of ChatGPT in the Triage of Common </v>
      </c>
      <c r="C12" s="19" t="s">
        <v>322</v>
      </c>
      <c r="D12" s="19" t="s">
        <v>254</v>
      </c>
      <c r="E12" s="19" t="s">
        <v>249</v>
      </c>
      <c r="F12" s="19" t="s">
        <v>254</v>
      </c>
      <c r="G12" s="19" t="s">
        <v>322</v>
      </c>
      <c r="H12" s="20" t="str">
        <f t="shared" si="0"/>
        <v>Partial</v>
      </c>
      <c r="I12" s="21" t="s">
        <v>322</v>
      </c>
      <c r="J12" s="19" t="s">
        <v>2580</v>
      </c>
      <c r="K12" s="19" t="s">
        <v>249</v>
      </c>
      <c r="L12" s="19" t="s">
        <v>322</v>
      </c>
      <c r="M12" s="19" t="s">
        <v>249</v>
      </c>
      <c r="N12" s="19" t="s">
        <v>249</v>
      </c>
      <c r="O12" s="19" t="s">
        <v>322</v>
      </c>
      <c r="P12" s="19" t="s">
        <v>254</v>
      </c>
      <c r="Q12" s="20" t="str">
        <f t="shared" si="1"/>
        <v>Partial</v>
      </c>
      <c r="R12" s="21" t="s">
        <v>322</v>
      </c>
      <c r="S12" s="19" t="s">
        <v>2581</v>
      </c>
      <c r="T12" s="19" t="s">
        <v>322</v>
      </c>
      <c r="U12" s="19" t="s">
        <v>249</v>
      </c>
      <c r="V12" s="19" t="s">
        <v>254</v>
      </c>
      <c r="W12" s="19" t="s">
        <v>249</v>
      </c>
      <c r="X12" s="19" t="s">
        <v>322</v>
      </c>
      <c r="Y12" s="20" t="str">
        <f t="shared" si="2"/>
        <v>Partial</v>
      </c>
      <c r="Z12" s="21" t="s">
        <v>322</v>
      </c>
      <c r="AA12" s="19" t="s">
        <v>2582</v>
      </c>
      <c r="AB12" s="19" t="s">
        <v>254</v>
      </c>
      <c r="AC12" s="19" t="s">
        <v>254</v>
      </c>
      <c r="AD12" s="19" t="s">
        <v>322</v>
      </c>
      <c r="AE12" s="19" t="s">
        <v>254</v>
      </c>
      <c r="AF12" s="19" t="s">
        <v>322</v>
      </c>
      <c r="AG12" s="20" t="str">
        <f t="shared" si="3"/>
        <v>Partial</v>
      </c>
      <c r="AH12" s="21" t="s">
        <v>2577</v>
      </c>
      <c r="AI12" s="19" t="s">
        <v>2583</v>
      </c>
      <c r="AJ12" s="19" t="s">
        <v>254</v>
      </c>
      <c r="AK12" s="19" t="s">
        <v>254</v>
      </c>
      <c r="AL12" s="19" t="s">
        <v>254</v>
      </c>
      <c r="AM12" s="19" t="s">
        <v>322</v>
      </c>
      <c r="AN12" s="19" t="s">
        <v>322</v>
      </c>
      <c r="AO12" s="20" t="str">
        <f>IF(COUNTA(AJ12:AN12)=0,"",IF(AND(COUNTIF(AJ12:AN12,"Yes")&gt;=4,OR(LEFT('1. Descriptive Extraction'!$Z12,1)="3",LEFT('1. Descriptive Extraction'!$Z12,1)="4")),"Strong",IF(COUNTIF(AJ12:AN12,"Yes")+COUNTIF(AJ12:AN12,"Partial")&lt;=1,"Limited","Partial")))</f>
        <v>Partial</v>
      </c>
      <c r="AP12" s="21" t="s">
        <v>2577</v>
      </c>
      <c r="AQ12" s="19" t="s">
        <v>2584</v>
      </c>
      <c r="AR12" s="3"/>
      <c r="AS12" s="3" t="str">
        <f t="shared" si="4"/>
        <v>EQ IM</v>
      </c>
    </row>
    <row r="13" spans="1:45" ht="76.5" customHeight="1" x14ac:dyDescent="0.2">
      <c r="A13" s="18" t="str">
        <f>'1. Descriptive Extraction'!A13</f>
        <v>S011</v>
      </c>
      <c r="B13" s="18" t="str">
        <f>LEFT('1. Descriptive Extraction'!B13,44)</f>
        <v>Large Language Model Influence on Diagnostic</v>
      </c>
      <c r="C13" s="19" t="s">
        <v>322</v>
      </c>
      <c r="D13" s="19" t="s">
        <v>254</v>
      </c>
      <c r="E13" s="19" t="s">
        <v>249</v>
      </c>
      <c r="F13" s="19" t="s">
        <v>322</v>
      </c>
      <c r="G13" s="19" t="s">
        <v>322</v>
      </c>
      <c r="H13" s="20" t="str">
        <f t="shared" si="0"/>
        <v>Partial</v>
      </c>
      <c r="I13" s="21" t="s">
        <v>322</v>
      </c>
      <c r="J13" s="19" t="s">
        <v>2585</v>
      </c>
      <c r="K13" s="19" t="s">
        <v>249</v>
      </c>
      <c r="L13" s="19" t="s">
        <v>322</v>
      </c>
      <c r="M13" s="19" t="s">
        <v>249</v>
      </c>
      <c r="N13" s="19" t="s">
        <v>249</v>
      </c>
      <c r="O13" s="19" t="s">
        <v>322</v>
      </c>
      <c r="P13" s="19" t="s">
        <v>249</v>
      </c>
      <c r="Q13" s="20" t="str">
        <f t="shared" si="1"/>
        <v>Partial</v>
      </c>
      <c r="R13" s="21" t="s">
        <v>322</v>
      </c>
      <c r="S13" s="19" t="s">
        <v>2586</v>
      </c>
      <c r="T13" s="19" t="s">
        <v>322</v>
      </c>
      <c r="U13" s="19" t="s">
        <v>254</v>
      </c>
      <c r="V13" s="19" t="s">
        <v>254</v>
      </c>
      <c r="W13" s="19" t="s">
        <v>254</v>
      </c>
      <c r="X13" s="19" t="s">
        <v>322</v>
      </c>
      <c r="Y13" s="20" t="str">
        <f t="shared" si="2"/>
        <v>Partial</v>
      </c>
      <c r="Z13" s="21" t="s">
        <v>322</v>
      </c>
      <c r="AA13" s="19" t="s">
        <v>2587</v>
      </c>
      <c r="AB13" s="19" t="s">
        <v>254</v>
      </c>
      <c r="AC13" s="19" t="s">
        <v>254</v>
      </c>
      <c r="AD13" s="19" t="s">
        <v>322</v>
      </c>
      <c r="AE13" s="19" t="s">
        <v>254</v>
      </c>
      <c r="AF13" s="19" t="s">
        <v>322</v>
      </c>
      <c r="AG13" s="20" t="str">
        <f t="shared" si="3"/>
        <v>Partial</v>
      </c>
      <c r="AH13" s="21" t="s">
        <v>2577</v>
      </c>
      <c r="AI13" s="19" t="s">
        <v>2588</v>
      </c>
      <c r="AJ13" s="19" t="s">
        <v>322</v>
      </c>
      <c r="AK13" s="19" t="s">
        <v>254</v>
      </c>
      <c r="AL13" s="19" t="s">
        <v>322</v>
      </c>
      <c r="AM13" s="19" t="s">
        <v>322</v>
      </c>
      <c r="AN13" s="19" t="s">
        <v>249</v>
      </c>
      <c r="AO13" s="20" t="str">
        <f>IF(COUNTA(AJ13:AN13)=0,"",IF(AND(COUNTIF(AJ13:AN13,"Yes")&gt;=4,OR(LEFT('1. Descriptive Extraction'!$Z13,1)="3",LEFT('1. Descriptive Extraction'!$Z13,1)="4")),"Strong",IF(COUNTIF(AJ13:AN13,"Yes")+COUNTIF(AJ13:AN13,"Partial")&lt;=1,"Limited","Partial")))</f>
        <v>Partial</v>
      </c>
      <c r="AP13" s="21" t="s">
        <v>322</v>
      </c>
      <c r="AQ13" s="19" t="s">
        <v>2589</v>
      </c>
      <c r="AR13" s="3"/>
      <c r="AS13" s="3" t="str">
        <f t="shared" si="4"/>
        <v>EQ</v>
      </c>
    </row>
    <row r="14" spans="1:45" ht="76.5" customHeight="1" x14ac:dyDescent="0.2">
      <c r="A14" s="18" t="str">
        <f>'1. Descriptive Extraction'!A14</f>
        <v>S012</v>
      </c>
      <c r="B14" s="18" t="str">
        <f>LEFT('1. Descriptive Extraction'!B14,44)</f>
        <v xml:space="preserve">Identifying depression and its determinants </v>
      </c>
      <c r="C14" s="19" t="s">
        <v>322</v>
      </c>
      <c r="D14" s="19" t="s">
        <v>254</v>
      </c>
      <c r="E14" s="19" t="s">
        <v>249</v>
      </c>
      <c r="F14" s="19" t="s">
        <v>254</v>
      </c>
      <c r="G14" s="19" t="s">
        <v>254</v>
      </c>
      <c r="H14" s="20" t="str">
        <f t="shared" si="0"/>
        <v>Partial</v>
      </c>
      <c r="I14" s="21" t="s">
        <v>322</v>
      </c>
      <c r="J14" s="19" t="s">
        <v>2590</v>
      </c>
      <c r="K14" s="19" t="s">
        <v>249</v>
      </c>
      <c r="L14" s="19" t="s">
        <v>322</v>
      </c>
      <c r="M14" s="19" t="s">
        <v>322</v>
      </c>
      <c r="N14" s="19" t="s">
        <v>322</v>
      </c>
      <c r="O14" s="19" t="s">
        <v>322</v>
      </c>
      <c r="P14" s="19" t="s">
        <v>249</v>
      </c>
      <c r="Q14" s="20" t="str">
        <f t="shared" si="1"/>
        <v>Partial</v>
      </c>
      <c r="R14" s="21" t="s">
        <v>322</v>
      </c>
      <c r="S14" s="19" t="s">
        <v>2591</v>
      </c>
      <c r="T14" s="19" t="s">
        <v>322</v>
      </c>
      <c r="U14" s="19" t="s">
        <v>254</v>
      </c>
      <c r="V14" s="19" t="s">
        <v>322</v>
      </c>
      <c r="W14" s="19" t="s">
        <v>322</v>
      </c>
      <c r="X14" s="19" t="s">
        <v>322</v>
      </c>
      <c r="Y14" s="20" t="str">
        <f t="shared" si="2"/>
        <v>Partial</v>
      </c>
      <c r="Z14" s="21" t="s">
        <v>322</v>
      </c>
      <c r="AA14" s="19" t="s">
        <v>2592</v>
      </c>
      <c r="AB14" s="19" t="s">
        <v>249</v>
      </c>
      <c r="AC14" s="19" t="s">
        <v>254</v>
      </c>
      <c r="AD14" s="19" t="s">
        <v>249</v>
      </c>
      <c r="AE14" s="19" t="s">
        <v>249</v>
      </c>
      <c r="AF14" s="19" t="s">
        <v>249</v>
      </c>
      <c r="AG14" s="20" t="str">
        <f t="shared" si="3"/>
        <v>Strong</v>
      </c>
      <c r="AH14" s="21" t="s">
        <v>2535</v>
      </c>
      <c r="AI14" s="19" t="s">
        <v>2593</v>
      </c>
      <c r="AJ14" s="19" t="s">
        <v>254</v>
      </c>
      <c r="AK14" s="19" t="s">
        <v>254</v>
      </c>
      <c r="AL14" s="19" t="s">
        <v>254</v>
      </c>
      <c r="AM14" s="19" t="s">
        <v>254</v>
      </c>
      <c r="AN14" s="19" t="s">
        <v>322</v>
      </c>
      <c r="AO14" s="20" t="str">
        <f>IF(COUNTA(AJ14:AN14)=0,"",IF(AND(COUNTIF(AJ14:AN14,"Yes")&gt;=4,OR(LEFT('1. Descriptive Extraction'!$Z14,1)="3",LEFT('1. Descriptive Extraction'!$Z14,1)="4")),"Strong",IF(COUNTIF(AJ14:AN14,"Yes")+COUNTIF(AJ14:AN14,"Partial")&lt;=1,"Limited","Partial")))</f>
        <v>Limited</v>
      </c>
      <c r="AP14" s="21" t="s">
        <v>2577</v>
      </c>
      <c r="AQ14" s="19" t="s">
        <v>2594</v>
      </c>
      <c r="AR14" s="3"/>
      <c r="AS14" s="3" t="str">
        <f t="shared" si="4"/>
        <v/>
      </c>
    </row>
    <row r="15" spans="1:45" ht="90.75" customHeight="1" x14ac:dyDescent="0.2">
      <c r="A15" s="18" t="str">
        <f>'1. Descriptive Extraction'!A15</f>
        <v>S013</v>
      </c>
      <c r="B15" s="18" t="str">
        <f>LEFT('1. Descriptive Extraction'!B15,44)</f>
        <v>Disclaimers and Referral Patterns for Medica</v>
      </c>
      <c r="C15" s="19" t="s">
        <v>249</v>
      </c>
      <c r="D15" s="19" t="s">
        <v>322</v>
      </c>
      <c r="E15" s="19" t="s">
        <v>249</v>
      </c>
      <c r="F15" s="19" t="s">
        <v>322</v>
      </c>
      <c r="G15" s="19" t="s">
        <v>322</v>
      </c>
      <c r="H15" s="20" t="str">
        <f t="shared" si="0"/>
        <v>Partial</v>
      </c>
      <c r="I15" s="21" t="s">
        <v>322</v>
      </c>
      <c r="J15" s="19" t="s">
        <v>2595</v>
      </c>
      <c r="K15" s="19" t="s">
        <v>249</v>
      </c>
      <c r="L15" s="19" t="s">
        <v>249</v>
      </c>
      <c r="M15" s="19" t="s">
        <v>322</v>
      </c>
      <c r="N15" s="19" t="s">
        <v>249</v>
      </c>
      <c r="O15" s="19" t="s">
        <v>249</v>
      </c>
      <c r="P15" s="19" t="s">
        <v>254</v>
      </c>
      <c r="Q15" s="20" t="str">
        <f t="shared" si="1"/>
        <v>Partial</v>
      </c>
      <c r="R15" s="21" t="s">
        <v>322</v>
      </c>
      <c r="S15" s="19" t="s">
        <v>2596</v>
      </c>
      <c r="T15" s="19" t="s">
        <v>249</v>
      </c>
      <c r="U15" s="19" t="s">
        <v>249</v>
      </c>
      <c r="V15" s="19" t="s">
        <v>254</v>
      </c>
      <c r="W15" s="19" t="s">
        <v>322</v>
      </c>
      <c r="X15" s="19" t="s">
        <v>322</v>
      </c>
      <c r="Y15" s="20" t="str">
        <f t="shared" si="2"/>
        <v>Partial</v>
      </c>
      <c r="Z15" s="21" t="s">
        <v>322</v>
      </c>
      <c r="AA15" s="19" t="s">
        <v>2597</v>
      </c>
      <c r="AB15" s="19" t="s">
        <v>254</v>
      </c>
      <c r="AC15" s="19" t="s">
        <v>254</v>
      </c>
      <c r="AD15" s="19" t="s">
        <v>322</v>
      </c>
      <c r="AE15" s="19" t="s">
        <v>322</v>
      </c>
      <c r="AF15" s="19" t="s">
        <v>249</v>
      </c>
      <c r="AG15" s="20" t="str">
        <f t="shared" si="3"/>
        <v>Partial</v>
      </c>
      <c r="AH15" s="21" t="s">
        <v>322</v>
      </c>
      <c r="AI15" s="19" t="s">
        <v>2598</v>
      </c>
      <c r="AJ15" s="19" t="s">
        <v>249</v>
      </c>
      <c r="AK15" s="19" t="s">
        <v>322</v>
      </c>
      <c r="AL15" s="19" t="s">
        <v>322</v>
      </c>
      <c r="AM15" s="19" t="s">
        <v>322</v>
      </c>
      <c r="AN15" s="19" t="s">
        <v>249</v>
      </c>
      <c r="AO15" s="20" t="str">
        <f>IF(COUNTA(AJ15:AN15)=0,"",IF(AND(COUNTIF(AJ15:AN15,"Yes")&gt;=4,OR(LEFT('1. Descriptive Extraction'!$Z15,1)="3",LEFT('1. Descriptive Extraction'!$Z15,1)="4")),"Strong",IF(COUNTIF(AJ15:AN15,"Yes")+COUNTIF(AJ15:AN15,"Partial")&lt;=1,"Limited","Partial")))</f>
        <v>Partial</v>
      </c>
      <c r="AP15" s="21" t="s">
        <v>322</v>
      </c>
      <c r="AQ15" s="19" t="s">
        <v>2599</v>
      </c>
      <c r="AR15" s="3"/>
      <c r="AS15" s="3" t="str">
        <f t="shared" si="4"/>
        <v/>
      </c>
    </row>
    <row r="16" spans="1:45" ht="90.75" customHeight="1" x14ac:dyDescent="0.2">
      <c r="A16" s="18" t="str">
        <f>'1. Descriptive Extraction'!A16</f>
        <v>S014</v>
      </c>
      <c r="B16" s="18" t="str">
        <f>LEFT('1. Descriptive Extraction'!B16,44)</f>
        <v xml:space="preserve">Artificial intelligence in the prescription </v>
      </c>
      <c r="C16" s="19" t="s">
        <v>322</v>
      </c>
      <c r="D16" s="19" t="s">
        <v>254</v>
      </c>
      <c r="E16" s="19" t="s">
        <v>322</v>
      </c>
      <c r="F16" s="19" t="s">
        <v>322</v>
      </c>
      <c r="G16" s="19" t="s">
        <v>322</v>
      </c>
      <c r="H16" s="20" t="str">
        <f t="shared" si="0"/>
        <v>Partial</v>
      </c>
      <c r="I16" s="21" t="s">
        <v>322</v>
      </c>
      <c r="J16" s="19" t="s">
        <v>2600</v>
      </c>
      <c r="K16" s="19" t="s">
        <v>249</v>
      </c>
      <c r="L16" s="19" t="s">
        <v>322</v>
      </c>
      <c r="M16" s="19" t="s">
        <v>322</v>
      </c>
      <c r="N16" s="19" t="s">
        <v>249</v>
      </c>
      <c r="O16" s="19" t="s">
        <v>322</v>
      </c>
      <c r="P16" s="19" t="s">
        <v>254</v>
      </c>
      <c r="Q16" s="20" t="str">
        <f t="shared" si="1"/>
        <v>Partial</v>
      </c>
      <c r="R16" s="21" t="s">
        <v>322</v>
      </c>
      <c r="S16" s="19" t="s">
        <v>2601</v>
      </c>
      <c r="T16" s="19" t="s">
        <v>322</v>
      </c>
      <c r="U16" s="19" t="s">
        <v>254</v>
      </c>
      <c r="V16" s="19" t="s">
        <v>254</v>
      </c>
      <c r="W16" s="19" t="s">
        <v>322</v>
      </c>
      <c r="X16" s="19" t="s">
        <v>322</v>
      </c>
      <c r="Y16" s="20" t="str">
        <f t="shared" si="2"/>
        <v>Partial</v>
      </c>
      <c r="Z16" s="21" t="s">
        <v>322</v>
      </c>
      <c r="AA16" s="19" t="s">
        <v>2602</v>
      </c>
      <c r="AB16" s="19" t="s">
        <v>254</v>
      </c>
      <c r="AC16" s="19" t="s">
        <v>254</v>
      </c>
      <c r="AD16" s="19" t="s">
        <v>322</v>
      </c>
      <c r="AE16" s="19" t="s">
        <v>322</v>
      </c>
      <c r="AF16" s="19" t="s">
        <v>322</v>
      </c>
      <c r="AG16" s="20" t="str">
        <f t="shared" si="3"/>
        <v>Partial</v>
      </c>
      <c r="AH16" s="21" t="s">
        <v>2577</v>
      </c>
      <c r="AI16" s="19" t="s">
        <v>2603</v>
      </c>
      <c r="AJ16" s="19" t="s">
        <v>249</v>
      </c>
      <c r="AK16" s="19" t="s">
        <v>249</v>
      </c>
      <c r="AL16" s="19" t="s">
        <v>322</v>
      </c>
      <c r="AM16" s="19" t="s">
        <v>322</v>
      </c>
      <c r="AN16" s="19" t="s">
        <v>249</v>
      </c>
      <c r="AO16" s="20" t="str">
        <f>IF(COUNTA(AJ16:AN16)=0,"",IF(AND(COUNTIF(AJ16:AN16,"Yes")&gt;=4,OR(LEFT('1. Descriptive Extraction'!$Z16,1)="3",LEFT('1. Descriptive Extraction'!$Z16,1)="4")),"Strong",IF(COUNTIF(AJ16:AN16,"Yes")+COUNTIF(AJ16:AN16,"Partial")&lt;=1,"Limited","Partial")))</f>
        <v>Partial</v>
      </c>
      <c r="AP16" s="21" t="s">
        <v>322</v>
      </c>
      <c r="AQ16" s="19" t="s">
        <v>2604</v>
      </c>
      <c r="AR16" s="3"/>
      <c r="AS16" s="3" t="str">
        <f t="shared" si="4"/>
        <v>EQ</v>
      </c>
    </row>
    <row r="17" spans="1:45" ht="76.5" customHeight="1" x14ac:dyDescent="0.2">
      <c r="A17" s="18" t="str">
        <f>'1. Descriptive Extraction'!A17</f>
        <v>S015</v>
      </c>
      <c r="B17" s="18" t="str">
        <f>LEFT('1. Descriptive Extraction'!B17,44)</f>
        <v>Evaluation of large language models with cli</v>
      </c>
      <c r="C17" s="19" t="s">
        <v>322</v>
      </c>
      <c r="D17" s="19" t="s">
        <v>254</v>
      </c>
      <c r="E17" s="19" t="s">
        <v>322</v>
      </c>
      <c r="F17" s="19" t="s">
        <v>322</v>
      </c>
      <c r="G17" s="19" t="s">
        <v>322</v>
      </c>
      <c r="H17" s="20" t="str">
        <f t="shared" si="0"/>
        <v>Partial</v>
      </c>
      <c r="I17" s="21" t="s">
        <v>322</v>
      </c>
      <c r="J17" s="19" t="s">
        <v>2605</v>
      </c>
      <c r="K17" s="19" t="s">
        <v>249</v>
      </c>
      <c r="L17" s="19" t="s">
        <v>249</v>
      </c>
      <c r="M17" s="19" t="s">
        <v>249</v>
      </c>
      <c r="N17" s="19" t="s">
        <v>249</v>
      </c>
      <c r="O17" s="19" t="s">
        <v>322</v>
      </c>
      <c r="P17" s="19" t="s">
        <v>249</v>
      </c>
      <c r="Q17" s="20" t="str">
        <f t="shared" si="1"/>
        <v>Strong</v>
      </c>
      <c r="R17" s="21" t="s">
        <v>2535</v>
      </c>
      <c r="S17" s="19" t="s">
        <v>2606</v>
      </c>
      <c r="T17" s="19" t="s">
        <v>249</v>
      </c>
      <c r="U17" s="19" t="s">
        <v>249</v>
      </c>
      <c r="V17" s="19" t="s">
        <v>254</v>
      </c>
      <c r="W17" s="19" t="s">
        <v>322</v>
      </c>
      <c r="X17" s="19" t="s">
        <v>322</v>
      </c>
      <c r="Y17" s="20" t="str">
        <f t="shared" si="2"/>
        <v>Partial</v>
      </c>
      <c r="Z17" s="21" t="s">
        <v>322</v>
      </c>
      <c r="AA17" s="19" t="s">
        <v>2607</v>
      </c>
      <c r="AB17" s="19" t="s">
        <v>254</v>
      </c>
      <c r="AC17" s="19" t="s">
        <v>254</v>
      </c>
      <c r="AD17" s="19" t="s">
        <v>322</v>
      </c>
      <c r="AE17" s="19" t="s">
        <v>322</v>
      </c>
      <c r="AF17" s="19" t="s">
        <v>322</v>
      </c>
      <c r="AG17" s="20" t="str">
        <f t="shared" si="3"/>
        <v>Partial</v>
      </c>
      <c r="AH17" s="21" t="s">
        <v>2577</v>
      </c>
      <c r="AI17" s="19" t="s">
        <v>2608</v>
      </c>
      <c r="AJ17" s="19" t="s">
        <v>254</v>
      </c>
      <c r="AK17" s="19" t="s">
        <v>254</v>
      </c>
      <c r="AL17" s="19" t="s">
        <v>322</v>
      </c>
      <c r="AM17" s="19" t="s">
        <v>322</v>
      </c>
      <c r="AN17" s="19" t="s">
        <v>249</v>
      </c>
      <c r="AO17" s="20" t="str">
        <f>IF(COUNTA(AJ17:AN17)=0,"",IF(AND(COUNTIF(AJ17:AN17,"Yes")&gt;=4,OR(LEFT('1. Descriptive Extraction'!$Z17,1)="3",LEFT('1. Descriptive Extraction'!$Z17,1)="4")),"Strong",IF(COUNTIF(AJ17:AN17,"Yes")+COUNTIF(AJ17:AN17,"Partial")&lt;=1,"Limited","Partial")))</f>
        <v>Partial</v>
      </c>
      <c r="AP17" s="21" t="s">
        <v>2577</v>
      </c>
      <c r="AQ17" s="19" t="s">
        <v>2609</v>
      </c>
      <c r="AR17" s="3"/>
      <c r="AS17" s="3" t="str">
        <f t="shared" si="4"/>
        <v>EQ IM</v>
      </c>
    </row>
    <row r="18" spans="1:45" ht="76.5" customHeight="1" x14ac:dyDescent="0.2">
      <c r="A18" s="18" t="str">
        <f>'1. Descriptive Extraction'!A18</f>
        <v>S016</v>
      </c>
      <c r="B18" s="18" t="str">
        <f>LEFT('1. Descriptive Extraction'!B18,44)</f>
        <v>Digitizing Diagnoses: Distinguishing Infanti</v>
      </c>
      <c r="C18" s="19" t="s">
        <v>322</v>
      </c>
      <c r="D18" s="19" t="s">
        <v>254</v>
      </c>
      <c r="E18" s="19" t="s">
        <v>322</v>
      </c>
      <c r="F18" s="19" t="s">
        <v>322</v>
      </c>
      <c r="G18" s="19" t="s">
        <v>322</v>
      </c>
      <c r="H18" s="20" t="str">
        <f t="shared" si="0"/>
        <v>Partial</v>
      </c>
      <c r="I18" s="21" t="s">
        <v>322</v>
      </c>
      <c r="J18" s="19" t="s">
        <v>2610</v>
      </c>
      <c r="K18" s="19" t="s">
        <v>249</v>
      </c>
      <c r="L18" s="19" t="s">
        <v>322</v>
      </c>
      <c r="M18" s="19" t="s">
        <v>249</v>
      </c>
      <c r="N18" s="19" t="s">
        <v>249</v>
      </c>
      <c r="O18" s="19" t="s">
        <v>322</v>
      </c>
      <c r="P18" s="19" t="s">
        <v>254</v>
      </c>
      <c r="Q18" s="20" t="str">
        <f t="shared" si="1"/>
        <v>Partial</v>
      </c>
      <c r="R18" s="21" t="s">
        <v>322</v>
      </c>
      <c r="S18" s="19" t="s">
        <v>2611</v>
      </c>
      <c r="T18" s="19" t="s">
        <v>322</v>
      </c>
      <c r="U18" s="19" t="s">
        <v>254</v>
      </c>
      <c r="V18" s="19" t="s">
        <v>254</v>
      </c>
      <c r="W18" s="19" t="s">
        <v>254</v>
      </c>
      <c r="X18" s="19" t="s">
        <v>322</v>
      </c>
      <c r="Y18" s="20" t="str">
        <f t="shared" si="2"/>
        <v>Partial</v>
      </c>
      <c r="Z18" s="21" t="s">
        <v>322</v>
      </c>
      <c r="AA18" s="19" t="s">
        <v>2612</v>
      </c>
      <c r="AB18" s="19" t="s">
        <v>249</v>
      </c>
      <c r="AC18" s="19" t="s">
        <v>2541</v>
      </c>
      <c r="AD18" s="19" t="s">
        <v>322</v>
      </c>
      <c r="AE18" s="19" t="s">
        <v>322</v>
      </c>
      <c r="AF18" s="19" t="s">
        <v>249</v>
      </c>
      <c r="AG18" s="20" t="str">
        <f t="shared" si="3"/>
        <v>Partial</v>
      </c>
      <c r="AH18" s="21" t="s">
        <v>322</v>
      </c>
      <c r="AI18" s="19" t="s">
        <v>2613</v>
      </c>
      <c r="AJ18" s="19" t="s">
        <v>249</v>
      </c>
      <c r="AK18" s="19" t="s">
        <v>249</v>
      </c>
      <c r="AL18" s="19" t="s">
        <v>254</v>
      </c>
      <c r="AM18" s="19" t="s">
        <v>322</v>
      </c>
      <c r="AN18" s="19" t="s">
        <v>249</v>
      </c>
      <c r="AO18" s="20" t="str">
        <f>IF(COUNTA(AJ18:AN18)=0,"",IF(AND(COUNTIF(AJ18:AN18,"Yes")&gt;=4,OR(LEFT('1. Descriptive Extraction'!$Z18,1)="3",LEFT('1. Descriptive Extraction'!$Z18,1)="4")),"Strong",IF(COUNTIF(AJ18:AN18,"Yes")+COUNTIF(AJ18:AN18,"Partial")&lt;=1,"Limited","Partial")))</f>
        <v>Partial</v>
      </c>
      <c r="AP18" s="21" t="s">
        <v>322</v>
      </c>
      <c r="AQ18" s="19" t="s">
        <v>2614</v>
      </c>
      <c r="AR18" s="3"/>
      <c r="AS18" s="3" t="str">
        <f t="shared" si="4"/>
        <v/>
      </c>
    </row>
    <row r="19" spans="1:45" ht="76.5" customHeight="1" x14ac:dyDescent="0.2">
      <c r="A19" s="18" t="str">
        <f>'1. Descriptive Extraction'!A19</f>
        <v>S017</v>
      </c>
      <c r="B19" s="18" t="str">
        <f>LEFT('1. Descriptive Extraction'!B19,44)</f>
        <v>The Triage and Diagnostic Accuracy of Fronti</v>
      </c>
      <c r="C19" s="19" t="s">
        <v>322</v>
      </c>
      <c r="D19" s="19" t="s">
        <v>254</v>
      </c>
      <c r="E19" s="19" t="s">
        <v>322</v>
      </c>
      <c r="F19" s="19" t="s">
        <v>254</v>
      </c>
      <c r="G19" s="19" t="s">
        <v>254</v>
      </c>
      <c r="H19" s="20" t="str">
        <f t="shared" si="0"/>
        <v>Partial</v>
      </c>
      <c r="I19" s="21" t="s">
        <v>322</v>
      </c>
      <c r="J19" s="19" t="s">
        <v>2615</v>
      </c>
      <c r="K19" s="19" t="s">
        <v>249</v>
      </c>
      <c r="L19" s="19" t="s">
        <v>322</v>
      </c>
      <c r="M19" s="19" t="s">
        <v>322</v>
      </c>
      <c r="N19" s="19" t="s">
        <v>249</v>
      </c>
      <c r="O19" s="19" t="s">
        <v>322</v>
      </c>
      <c r="P19" s="19" t="s">
        <v>254</v>
      </c>
      <c r="Q19" s="20" t="str">
        <f t="shared" si="1"/>
        <v>Partial</v>
      </c>
      <c r="R19" s="21" t="s">
        <v>322</v>
      </c>
      <c r="S19" s="19" t="s">
        <v>2616</v>
      </c>
      <c r="T19" s="19" t="s">
        <v>322</v>
      </c>
      <c r="U19" s="19" t="s">
        <v>322</v>
      </c>
      <c r="V19" s="19" t="s">
        <v>254</v>
      </c>
      <c r="W19" s="19" t="s">
        <v>249</v>
      </c>
      <c r="X19" s="19" t="s">
        <v>254</v>
      </c>
      <c r="Y19" s="20" t="str">
        <f t="shared" si="2"/>
        <v>Partial</v>
      </c>
      <c r="Z19" s="21" t="s">
        <v>322</v>
      </c>
      <c r="AA19" s="19" t="s">
        <v>2617</v>
      </c>
      <c r="AB19" s="19" t="s">
        <v>254</v>
      </c>
      <c r="AC19" s="19" t="s">
        <v>254</v>
      </c>
      <c r="AD19" s="19" t="s">
        <v>254</v>
      </c>
      <c r="AE19" s="19" t="s">
        <v>254</v>
      </c>
      <c r="AF19" s="19" t="s">
        <v>322</v>
      </c>
      <c r="AG19" s="20" t="str">
        <f t="shared" si="3"/>
        <v>Limited</v>
      </c>
      <c r="AH19" s="21" t="s">
        <v>2577</v>
      </c>
      <c r="AI19" s="19" t="s">
        <v>2618</v>
      </c>
      <c r="AJ19" s="19" t="s">
        <v>254</v>
      </c>
      <c r="AK19" s="19" t="s">
        <v>254</v>
      </c>
      <c r="AL19" s="19" t="s">
        <v>254</v>
      </c>
      <c r="AM19" s="19" t="s">
        <v>254</v>
      </c>
      <c r="AN19" s="19" t="s">
        <v>249</v>
      </c>
      <c r="AO19" s="20" t="str">
        <f>IF(COUNTA(AJ19:AN19)=0,"",IF(AND(COUNTIF(AJ19:AN19,"Yes")&gt;=4,OR(LEFT('1. Descriptive Extraction'!$Z19,1)="3",LEFT('1. Descriptive Extraction'!$Z19,1)="4")),"Strong",IF(COUNTIF(AJ19:AN19,"Yes")+COUNTIF(AJ19:AN19,"Partial")&lt;=1,"Limited","Partial")))</f>
        <v>Limited</v>
      </c>
      <c r="AP19" s="21" t="s">
        <v>2577</v>
      </c>
      <c r="AQ19" s="19" t="s">
        <v>2619</v>
      </c>
      <c r="AR19" s="3"/>
      <c r="AS19" s="3" t="str">
        <f t="shared" si="4"/>
        <v/>
      </c>
    </row>
    <row r="20" spans="1:45" ht="90.75" customHeight="1" x14ac:dyDescent="0.2">
      <c r="A20" s="18" t="str">
        <f>'1. Descriptive Extraction'!A20</f>
        <v>S018</v>
      </c>
      <c r="B20" s="18" t="str">
        <f>LEFT('1. Descriptive Extraction'!B20,44)</f>
        <v>Performance of ChatGPT as an AI-assisted dec</v>
      </c>
      <c r="C20" s="19" t="s">
        <v>322</v>
      </c>
      <c r="D20" s="19" t="s">
        <v>254</v>
      </c>
      <c r="E20" s="19" t="s">
        <v>249</v>
      </c>
      <c r="F20" s="19" t="s">
        <v>322</v>
      </c>
      <c r="G20" s="19" t="s">
        <v>322</v>
      </c>
      <c r="H20" s="20" t="str">
        <f t="shared" si="0"/>
        <v>Partial</v>
      </c>
      <c r="I20" s="21" t="s">
        <v>322</v>
      </c>
      <c r="J20" s="19" t="s">
        <v>2620</v>
      </c>
      <c r="K20" s="19" t="s">
        <v>249</v>
      </c>
      <c r="L20" s="19" t="s">
        <v>322</v>
      </c>
      <c r="M20" s="19" t="s">
        <v>322</v>
      </c>
      <c r="N20" s="19" t="s">
        <v>322</v>
      </c>
      <c r="O20" s="19" t="s">
        <v>322</v>
      </c>
      <c r="P20" s="19" t="s">
        <v>322</v>
      </c>
      <c r="Q20" s="20" t="str">
        <f t="shared" si="1"/>
        <v>Partial</v>
      </c>
      <c r="R20" s="21" t="s">
        <v>322</v>
      </c>
      <c r="S20" s="19" t="s">
        <v>2621</v>
      </c>
      <c r="T20" s="19" t="s">
        <v>322</v>
      </c>
      <c r="U20" s="19" t="s">
        <v>322</v>
      </c>
      <c r="V20" s="19" t="s">
        <v>322</v>
      </c>
      <c r="W20" s="19" t="s">
        <v>254</v>
      </c>
      <c r="X20" s="19" t="s">
        <v>322</v>
      </c>
      <c r="Y20" s="20" t="str">
        <f t="shared" si="2"/>
        <v>Partial</v>
      </c>
      <c r="Z20" s="21" t="s">
        <v>322</v>
      </c>
      <c r="AA20" s="19" t="s">
        <v>2622</v>
      </c>
      <c r="AB20" s="19" t="s">
        <v>254</v>
      </c>
      <c r="AC20" s="19" t="s">
        <v>254</v>
      </c>
      <c r="AD20" s="19" t="s">
        <v>322</v>
      </c>
      <c r="AE20" s="19" t="s">
        <v>322</v>
      </c>
      <c r="AF20" s="19" t="s">
        <v>322</v>
      </c>
      <c r="AG20" s="20" t="str">
        <f t="shared" si="3"/>
        <v>Partial</v>
      </c>
      <c r="AH20" s="21" t="s">
        <v>322</v>
      </c>
      <c r="AI20" s="19" t="s">
        <v>2623</v>
      </c>
      <c r="AJ20" s="19" t="s">
        <v>322</v>
      </c>
      <c r="AK20" s="19" t="s">
        <v>249</v>
      </c>
      <c r="AL20" s="19" t="s">
        <v>322</v>
      </c>
      <c r="AM20" s="19" t="s">
        <v>322</v>
      </c>
      <c r="AN20" s="19" t="s">
        <v>249</v>
      </c>
      <c r="AO20" s="20" t="str">
        <f>IF(COUNTA(AJ20:AN20)=0,"",IF(AND(COUNTIF(AJ20:AN20,"Yes")&gt;=4,OR(LEFT('1. Descriptive Extraction'!$Z20,1)="3",LEFT('1. Descriptive Extraction'!$Z20,1)="4")),"Strong",IF(COUNTIF(AJ20:AN20,"Yes")+COUNTIF(AJ20:AN20,"Partial")&lt;=1,"Limited","Partial")))</f>
        <v>Partial</v>
      </c>
      <c r="AP20" s="21" t="s">
        <v>322</v>
      </c>
      <c r="AQ20" s="19" t="s">
        <v>2624</v>
      </c>
      <c r="AR20" s="3"/>
      <c r="AS20" s="3" t="str">
        <f t="shared" si="4"/>
        <v/>
      </c>
    </row>
    <row r="21" spans="1:45" ht="221.25" customHeight="1" x14ac:dyDescent="0.2">
      <c r="A21" s="18" t="str">
        <f>'1. Descriptive Extraction'!A21</f>
        <v>S019</v>
      </c>
      <c r="B21" s="18" t="str">
        <f>LEFT('1. Descriptive Extraction'!B21,44)</f>
        <v>Empowering front-line physicians with AI: Ev</v>
      </c>
      <c r="C21" s="19" t="s">
        <v>249</v>
      </c>
      <c r="D21" s="19" t="s">
        <v>254</v>
      </c>
      <c r="E21" s="19" t="s">
        <v>249</v>
      </c>
      <c r="F21" s="19" t="s">
        <v>322</v>
      </c>
      <c r="G21" s="19" t="s">
        <v>322</v>
      </c>
      <c r="H21" s="20" t="str">
        <f t="shared" si="0"/>
        <v>Partial</v>
      </c>
      <c r="I21" s="21" t="s">
        <v>322</v>
      </c>
      <c r="J21" s="19" t="s">
        <v>2625</v>
      </c>
      <c r="K21" s="19" t="s">
        <v>249</v>
      </c>
      <c r="L21" s="19" t="s">
        <v>322</v>
      </c>
      <c r="M21" s="19" t="s">
        <v>249</v>
      </c>
      <c r="N21" s="19" t="s">
        <v>249</v>
      </c>
      <c r="O21" s="19" t="s">
        <v>322</v>
      </c>
      <c r="P21" s="19" t="s">
        <v>249</v>
      </c>
      <c r="Q21" s="20" t="str">
        <f t="shared" si="1"/>
        <v>Partial</v>
      </c>
      <c r="R21" s="21" t="s">
        <v>322</v>
      </c>
      <c r="S21" s="19" t="s">
        <v>2626</v>
      </c>
      <c r="T21" s="19" t="s">
        <v>322</v>
      </c>
      <c r="U21" s="19" t="s">
        <v>249</v>
      </c>
      <c r="V21" s="19" t="s">
        <v>322</v>
      </c>
      <c r="W21" s="19" t="s">
        <v>249</v>
      </c>
      <c r="X21" s="19" t="s">
        <v>322</v>
      </c>
      <c r="Y21" s="20" t="str">
        <f t="shared" si="2"/>
        <v>Partial</v>
      </c>
      <c r="Z21" s="21" t="s">
        <v>322</v>
      </c>
      <c r="AA21" s="19" t="s">
        <v>2627</v>
      </c>
      <c r="AB21" s="19" t="s">
        <v>254</v>
      </c>
      <c r="AC21" s="19" t="s">
        <v>254</v>
      </c>
      <c r="AD21" s="19" t="s">
        <v>322</v>
      </c>
      <c r="AE21" s="19" t="s">
        <v>254</v>
      </c>
      <c r="AF21" s="19" t="s">
        <v>322</v>
      </c>
      <c r="AG21" s="20" t="str">
        <f t="shared" si="3"/>
        <v>Partial</v>
      </c>
      <c r="AH21" s="21" t="s">
        <v>2577</v>
      </c>
      <c r="AI21" s="19" t="s">
        <v>2628</v>
      </c>
      <c r="AJ21" s="19" t="s">
        <v>322</v>
      </c>
      <c r="AK21" s="19" t="s">
        <v>254</v>
      </c>
      <c r="AL21" s="19" t="s">
        <v>322</v>
      </c>
      <c r="AM21" s="19" t="s">
        <v>322</v>
      </c>
      <c r="AN21" s="19" t="s">
        <v>322</v>
      </c>
      <c r="AO21" s="20" t="str">
        <f>IF(COUNTA(AJ21:AN21)=0,"",IF(AND(COUNTIF(AJ21:AN21,"Yes")&gt;=4,OR(LEFT('1. Descriptive Extraction'!$Z21,1)="3",LEFT('1. Descriptive Extraction'!$Z21,1)="4")),"Strong",IF(COUNTIF(AJ21:AN21,"Yes")+COUNTIF(AJ21:AN21,"Partial")&lt;=1,"Limited","Partial")))</f>
        <v>Partial</v>
      </c>
      <c r="AP21" s="21" t="s">
        <v>322</v>
      </c>
      <c r="AQ21" s="19" t="s">
        <v>2629</v>
      </c>
      <c r="AR21" s="3"/>
      <c r="AS21" s="3" t="str">
        <f t="shared" si="4"/>
        <v>EQ</v>
      </c>
    </row>
    <row r="22" spans="1:45" ht="221.25" customHeight="1" x14ac:dyDescent="0.2">
      <c r="A22" s="18" t="str">
        <f>'1. Descriptive Extraction'!A22</f>
        <v>S020</v>
      </c>
      <c r="B22" s="18" t="str">
        <f>LEFT('1. Descriptive Extraction'!B22,44)</f>
        <v xml:space="preserve">Prompt Framing Modulates Safety in Shoulder </v>
      </c>
      <c r="C22" s="19" t="s">
        <v>249</v>
      </c>
      <c r="D22" s="19" t="s">
        <v>254</v>
      </c>
      <c r="E22" s="19" t="s">
        <v>249</v>
      </c>
      <c r="F22" s="19" t="s">
        <v>322</v>
      </c>
      <c r="G22" s="19" t="s">
        <v>322</v>
      </c>
      <c r="H22" s="20" t="str">
        <f t="shared" si="0"/>
        <v>Partial</v>
      </c>
      <c r="I22" s="21" t="s">
        <v>322</v>
      </c>
      <c r="J22" s="19" t="s">
        <v>2630</v>
      </c>
      <c r="K22" s="19" t="s">
        <v>249</v>
      </c>
      <c r="L22" s="19" t="s">
        <v>322</v>
      </c>
      <c r="M22" s="19" t="s">
        <v>249</v>
      </c>
      <c r="N22" s="19" t="s">
        <v>2541</v>
      </c>
      <c r="O22" s="19" t="s">
        <v>322</v>
      </c>
      <c r="P22" s="19" t="s">
        <v>249</v>
      </c>
      <c r="Q22" s="20" t="str">
        <f t="shared" si="1"/>
        <v>Partial</v>
      </c>
      <c r="R22" s="21" t="s">
        <v>322</v>
      </c>
      <c r="S22" s="19" t="s">
        <v>2631</v>
      </c>
      <c r="T22" s="19" t="s">
        <v>249</v>
      </c>
      <c r="U22" s="19" t="s">
        <v>249</v>
      </c>
      <c r="V22" s="19" t="s">
        <v>249</v>
      </c>
      <c r="W22" s="19" t="s">
        <v>249</v>
      </c>
      <c r="X22" s="19" t="s">
        <v>322</v>
      </c>
      <c r="Y22" s="20" t="str">
        <f t="shared" si="2"/>
        <v>Strong</v>
      </c>
      <c r="Z22" s="21" t="s">
        <v>2535</v>
      </c>
      <c r="AA22" s="19" t="s">
        <v>2632</v>
      </c>
      <c r="AB22" s="19" t="s">
        <v>254</v>
      </c>
      <c r="AC22" s="19" t="s">
        <v>322</v>
      </c>
      <c r="AD22" s="19" t="s">
        <v>254</v>
      </c>
      <c r="AE22" s="19" t="s">
        <v>322</v>
      </c>
      <c r="AF22" s="19" t="s">
        <v>254</v>
      </c>
      <c r="AG22" s="20" t="str">
        <f t="shared" si="3"/>
        <v>Partial</v>
      </c>
      <c r="AH22" s="21" t="s">
        <v>2577</v>
      </c>
      <c r="AI22" s="19" t="s">
        <v>2633</v>
      </c>
      <c r="AJ22" s="19" t="s">
        <v>254</v>
      </c>
      <c r="AK22" s="19" t="s">
        <v>254</v>
      </c>
      <c r="AL22" s="19" t="s">
        <v>322</v>
      </c>
      <c r="AM22" s="19" t="s">
        <v>322</v>
      </c>
      <c r="AN22" s="19" t="s">
        <v>249</v>
      </c>
      <c r="AO22" s="20" t="str">
        <f>IF(COUNTA(AJ22:AN22)=0,"",IF(AND(COUNTIF(AJ22:AN22,"Yes")&gt;=4,OR(LEFT('1. Descriptive Extraction'!$Z22,1)="3",LEFT('1. Descriptive Extraction'!$Z22,1)="4")),"Strong",IF(COUNTIF(AJ22:AN22,"Yes")+COUNTIF(AJ22:AN22,"Partial")&lt;=1,"Limited","Partial")))</f>
        <v>Partial</v>
      </c>
      <c r="AP22" s="21" t="s">
        <v>2577</v>
      </c>
      <c r="AQ22" s="19" t="s">
        <v>2634</v>
      </c>
      <c r="AR22" s="3"/>
      <c r="AS22" s="3" t="str">
        <f t="shared" si="4"/>
        <v>EQ IM</v>
      </c>
    </row>
    <row r="23" spans="1:45" ht="192" customHeight="1" x14ac:dyDescent="0.2">
      <c r="A23" s="18" t="str">
        <f>'1. Descriptive Extraction'!A23</f>
        <v>S021</v>
      </c>
      <c r="B23" s="18" t="str">
        <f>LEFT('1. Descriptive Extraction'!B23,44)</f>
        <v>The future of AI clinicians: assessing the m</v>
      </c>
      <c r="C23" s="19" t="s">
        <v>322</v>
      </c>
      <c r="D23" s="19" t="s">
        <v>254</v>
      </c>
      <c r="E23" s="19" t="s">
        <v>322</v>
      </c>
      <c r="F23" s="19" t="s">
        <v>254</v>
      </c>
      <c r="G23" s="19" t="s">
        <v>322</v>
      </c>
      <c r="H23" s="20" t="str">
        <f t="shared" si="0"/>
        <v>Partial</v>
      </c>
      <c r="I23" s="21" t="s">
        <v>322</v>
      </c>
      <c r="J23" s="19" t="s">
        <v>2635</v>
      </c>
      <c r="K23" s="19" t="s">
        <v>249</v>
      </c>
      <c r="L23" s="19" t="s">
        <v>322</v>
      </c>
      <c r="M23" s="19" t="s">
        <v>322</v>
      </c>
      <c r="N23" s="19" t="s">
        <v>249</v>
      </c>
      <c r="O23" s="19" t="s">
        <v>322</v>
      </c>
      <c r="P23" s="19" t="s">
        <v>249</v>
      </c>
      <c r="Q23" s="20" t="str">
        <f t="shared" si="1"/>
        <v>Partial</v>
      </c>
      <c r="R23" s="21" t="s">
        <v>322</v>
      </c>
      <c r="S23" s="19" t="s">
        <v>2636</v>
      </c>
      <c r="T23" s="19" t="s">
        <v>322</v>
      </c>
      <c r="U23" s="19" t="s">
        <v>254</v>
      </c>
      <c r="V23" s="19" t="s">
        <v>322</v>
      </c>
      <c r="W23" s="19" t="s">
        <v>254</v>
      </c>
      <c r="X23" s="19" t="s">
        <v>254</v>
      </c>
      <c r="Y23" s="20" t="str">
        <f t="shared" si="2"/>
        <v>Partial</v>
      </c>
      <c r="Z23" s="21" t="s">
        <v>322</v>
      </c>
      <c r="AA23" s="19" t="s">
        <v>2637</v>
      </c>
      <c r="AB23" s="19" t="s">
        <v>254</v>
      </c>
      <c r="AC23" s="19" t="s">
        <v>254</v>
      </c>
      <c r="AD23" s="19" t="s">
        <v>254</v>
      </c>
      <c r="AE23" s="19" t="s">
        <v>254</v>
      </c>
      <c r="AF23" s="19" t="s">
        <v>254</v>
      </c>
      <c r="AG23" s="20" t="str">
        <f t="shared" si="3"/>
        <v>Limited</v>
      </c>
      <c r="AH23" s="21" t="s">
        <v>2577</v>
      </c>
      <c r="AI23" s="19" t="s">
        <v>2638</v>
      </c>
      <c r="AJ23" s="19" t="s">
        <v>254</v>
      </c>
      <c r="AK23" s="19" t="s">
        <v>254</v>
      </c>
      <c r="AL23" s="19" t="s">
        <v>254</v>
      </c>
      <c r="AM23" s="19" t="s">
        <v>254</v>
      </c>
      <c r="AN23" s="19" t="s">
        <v>249</v>
      </c>
      <c r="AO23" s="20" t="str">
        <f>IF(COUNTA(AJ23:AN23)=0,"",IF(AND(COUNTIF(AJ23:AN23,"Yes")&gt;=4,OR(LEFT('1. Descriptive Extraction'!$Z23,1)="3",LEFT('1. Descriptive Extraction'!$Z23,1)="4")),"Strong",IF(COUNTIF(AJ23:AN23,"Yes")+COUNTIF(AJ23:AN23,"Partial")&lt;=1,"Limited","Partial")))</f>
        <v>Limited</v>
      </c>
      <c r="AP23" s="21" t="s">
        <v>2577</v>
      </c>
      <c r="AQ23" s="19" t="s">
        <v>2639</v>
      </c>
      <c r="AR23" s="3"/>
      <c r="AS23" s="3" t="str">
        <f t="shared" si="4"/>
        <v/>
      </c>
    </row>
    <row r="24" spans="1:45" ht="105" customHeight="1" x14ac:dyDescent="0.2">
      <c r="A24" s="18" t="str">
        <f>'1. Descriptive Extraction'!A24</f>
        <v>S022</v>
      </c>
      <c r="B24" s="18" t="str">
        <f>LEFT('1. Descriptive Extraction'!B24,44)</f>
        <v>Effectiveness of Informed AI Use on Clinical</v>
      </c>
      <c r="C24" s="19" t="s">
        <v>322</v>
      </c>
      <c r="D24" s="19" t="s">
        <v>254</v>
      </c>
      <c r="E24" s="19" t="s">
        <v>322</v>
      </c>
      <c r="F24" s="19" t="s">
        <v>322</v>
      </c>
      <c r="G24" s="19" t="s">
        <v>322</v>
      </c>
      <c r="H24" s="20" t="str">
        <f t="shared" si="0"/>
        <v>Partial</v>
      </c>
      <c r="I24" s="21" t="s">
        <v>322</v>
      </c>
      <c r="J24" s="19" t="s">
        <v>2640</v>
      </c>
      <c r="K24" s="19" t="s">
        <v>249</v>
      </c>
      <c r="L24" s="19" t="s">
        <v>322</v>
      </c>
      <c r="M24" s="19" t="s">
        <v>322</v>
      </c>
      <c r="N24" s="19" t="s">
        <v>322</v>
      </c>
      <c r="O24" s="19" t="s">
        <v>322</v>
      </c>
      <c r="P24" s="19" t="s">
        <v>254</v>
      </c>
      <c r="Q24" s="20" t="str">
        <f t="shared" si="1"/>
        <v>Partial</v>
      </c>
      <c r="R24" s="21" t="s">
        <v>322</v>
      </c>
      <c r="S24" s="19" t="s">
        <v>2641</v>
      </c>
      <c r="T24" s="19" t="s">
        <v>254</v>
      </c>
      <c r="U24" s="19" t="s">
        <v>254</v>
      </c>
      <c r="V24" s="19" t="s">
        <v>254</v>
      </c>
      <c r="W24" s="19" t="s">
        <v>254</v>
      </c>
      <c r="X24" s="19" t="s">
        <v>322</v>
      </c>
      <c r="Y24" s="20" t="str">
        <f t="shared" si="2"/>
        <v>Limited</v>
      </c>
      <c r="Z24" s="21" t="s">
        <v>2577</v>
      </c>
      <c r="AA24" s="19" t="s">
        <v>2642</v>
      </c>
      <c r="AB24" s="19" t="s">
        <v>322</v>
      </c>
      <c r="AC24" s="19" t="s">
        <v>254</v>
      </c>
      <c r="AD24" s="19" t="s">
        <v>322</v>
      </c>
      <c r="AE24" s="19" t="s">
        <v>254</v>
      </c>
      <c r="AF24" s="19" t="s">
        <v>254</v>
      </c>
      <c r="AG24" s="20" t="str">
        <f t="shared" si="3"/>
        <v>Partial</v>
      </c>
      <c r="AH24" s="21" t="s">
        <v>322</v>
      </c>
      <c r="AI24" s="19" t="s">
        <v>2643</v>
      </c>
      <c r="AJ24" s="19" t="s">
        <v>322</v>
      </c>
      <c r="AK24" s="19" t="s">
        <v>322</v>
      </c>
      <c r="AL24" s="19" t="s">
        <v>322</v>
      </c>
      <c r="AM24" s="19" t="s">
        <v>249</v>
      </c>
      <c r="AN24" s="19" t="s">
        <v>322</v>
      </c>
      <c r="AO24" s="20" t="str">
        <f>IF(COUNTA(AJ24:AN24)=0,"",IF(AND(COUNTIF(AJ24:AN24,"Yes")&gt;=4,OR(LEFT('1. Descriptive Extraction'!$Z24,1)="3",LEFT('1. Descriptive Extraction'!$Z24,1)="4")),"Strong",IF(COUNTIF(AJ24:AN24,"Yes")+COUNTIF(AJ24:AN24,"Partial")&lt;=1,"Limited","Partial")))</f>
        <v>Partial</v>
      </c>
      <c r="AP24" s="21" t="s">
        <v>322</v>
      </c>
      <c r="AQ24" s="19" t="s">
        <v>2644</v>
      </c>
      <c r="AR24" s="3"/>
      <c r="AS24" s="3" t="str">
        <f t="shared" si="4"/>
        <v/>
      </c>
    </row>
    <row r="25" spans="1:45" ht="90.75" customHeight="1" x14ac:dyDescent="0.2">
      <c r="A25" s="18" t="str">
        <f>'1. Descriptive Extraction'!A25</f>
        <v>S023</v>
      </c>
      <c r="B25" s="18" t="str">
        <f>LEFT('1. Descriptive Extraction'!B25,44)</f>
        <v>In the face of confounders: Atrial fibrillat</v>
      </c>
      <c r="C25" s="19" t="s">
        <v>254</v>
      </c>
      <c r="D25" s="19" t="s">
        <v>254</v>
      </c>
      <c r="E25" s="19" t="s">
        <v>322</v>
      </c>
      <c r="F25" s="19" t="s">
        <v>322</v>
      </c>
      <c r="G25" s="19" t="s">
        <v>322</v>
      </c>
      <c r="H25" s="20" t="str">
        <f t="shared" si="0"/>
        <v>Partial</v>
      </c>
      <c r="I25" s="21" t="s">
        <v>322</v>
      </c>
      <c r="J25" s="19" t="s">
        <v>2645</v>
      </c>
      <c r="K25" s="19" t="s">
        <v>249</v>
      </c>
      <c r="L25" s="19" t="s">
        <v>322</v>
      </c>
      <c r="M25" s="19" t="s">
        <v>249</v>
      </c>
      <c r="N25" s="19" t="s">
        <v>249</v>
      </c>
      <c r="O25" s="19" t="s">
        <v>322</v>
      </c>
      <c r="P25" s="19" t="s">
        <v>249</v>
      </c>
      <c r="Q25" s="20" t="str">
        <f t="shared" si="1"/>
        <v>Partial</v>
      </c>
      <c r="R25" s="21" t="s">
        <v>322</v>
      </c>
      <c r="S25" s="19" t="s">
        <v>2646</v>
      </c>
      <c r="T25" s="19" t="s">
        <v>322</v>
      </c>
      <c r="U25" s="19" t="s">
        <v>322</v>
      </c>
      <c r="V25" s="19" t="s">
        <v>2541</v>
      </c>
      <c r="W25" s="19" t="s">
        <v>322</v>
      </c>
      <c r="X25" s="19" t="s">
        <v>254</v>
      </c>
      <c r="Y25" s="20" t="str">
        <f t="shared" si="2"/>
        <v>Partial</v>
      </c>
      <c r="Z25" s="21" t="s">
        <v>322</v>
      </c>
      <c r="AA25" s="19" t="s">
        <v>2647</v>
      </c>
      <c r="AB25" s="19" t="s">
        <v>254</v>
      </c>
      <c r="AC25" s="19" t="s">
        <v>254</v>
      </c>
      <c r="AD25" s="19" t="s">
        <v>254</v>
      </c>
      <c r="AE25" s="19" t="s">
        <v>254</v>
      </c>
      <c r="AF25" s="19" t="s">
        <v>254</v>
      </c>
      <c r="AG25" s="20" t="str">
        <f t="shared" si="3"/>
        <v>Limited</v>
      </c>
      <c r="AH25" s="21" t="s">
        <v>2577</v>
      </c>
      <c r="AI25" s="19" t="s">
        <v>2648</v>
      </c>
      <c r="AJ25" s="19" t="s">
        <v>322</v>
      </c>
      <c r="AK25" s="19" t="s">
        <v>254</v>
      </c>
      <c r="AL25" s="19" t="s">
        <v>254</v>
      </c>
      <c r="AM25" s="19" t="s">
        <v>322</v>
      </c>
      <c r="AN25" s="19" t="s">
        <v>249</v>
      </c>
      <c r="AO25" s="20" t="str">
        <f>IF(COUNTA(AJ25:AN25)=0,"",IF(AND(COUNTIF(AJ25:AN25,"Yes")&gt;=4,OR(LEFT('1. Descriptive Extraction'!$Z25,1)="3",LEFT('1. Descriptive Extraction'!$Z25,1)="4")),"Strong",IF(COUNTIF(AJ25:AN25,"Yes")+COUNTIF(AJ25:AN25,"Partial")&lt;=1,"Limited","Partial")))</f>
        <v>Partial</v>
      </c>
      <c r="AP25" s="21" t="s">
        <v>2577</v>
      </c>
      <c r="AQ25" s="19" t="s">
        <v>2649</v>
      </c>
      <c r="AR25" s="3"/>
      <c r="AS25" s="3" t="str">
        <f t="shared" si="4"/>
        <v>IM</v>
      </c>
    </row>
    <row r="26" spans="1:45" ht="90.75" customHeight="1" x14ac:dyDescent="0.2">
      <c r="A26" s="18" t="str">
        <f>'1. Descriptive Extraction'!A26</f>
        <v>S024</v>
      </c>
      <c r="B26" s="18" t="str">
        <f>LEFT('1. Descriptive Extraction'!B26,44)</f>
        <v>Fine-Tuning Methods for Large Language Model</v>
      </c>
      <c r="C26" s="19" t="s">
        <v>322</v>
      </c>
      <c r="D26" s="19" t="s">
        <v>254</v>
      </c>
      <c r="E26" s="19" t="s">
        <v>322</v>
      </c>
      <c r="F26" s="19" t="s">
        <v>322</v>
      </c>
      <c r="G26" s="19" t="s">
        <v>322</v>
      </c>
      <c r="H26" s="20" t="str">
        <f t="shared" si="0"/>
        <v>Partial</v>
      </c>
      <c r="I26" s="21" t="s">
        <v>322</v>
      </c>
      <c r="J26" s="19" t="s">
        <v>2650</v>
      </c>
      <c r="K26" s="19" t="s">
        <v>249</v>
      </c>
      <c r="L26" s="19" t="s">
        <v>322</v>
      </c>
      <c r="M26" s="19" t="s">
        <v>322</v>
      </c>
      <c r="N26" s="19" t="s">
        <v>249</v>
      </c>
      <c r="O26" s="19" t="s">
        <v>322</v>
      </c>
      <c r="P26" s="19" t="s">
        <v>322</v>
      </c>
      <c r="Q26" s="20" t="str">
        <f t="shared" si="1"/>
        <v>Partial</v>
      </c>
      <c r="R26" s="21" t="s">
        <v>322</v>
      </c>
      <c r="S26" s="19" t="s">
        <v>2651</v>
      </c>
      <c r="T26" s="19" t="s">
        <v>322</v>
      </c>
      <c r="U26" s="19" t="s">
        <v>322</v>
      </c>
      <c r="V26" s="19" t="s">
        <v>254</v>
      </c>
      <c r="W26" s="19" t="s">
        <v>322</v>
      </c>
      <c r="X26" s="19" t="s">
        <v>254</v>
      </c>
      <c r="Y26" s="20" t="str">
        <f t="shared" si="2"/>
        <v>Partial</v>
      </c>
      <c r="Z26" s="21" t="s">
        <v>322</v>
      </c>
      <c r="AA26" s="19" t="s">
        <v>2652</v>
      </c>
      <c r="AB26" s="19" t="s">
        <v>254</v>
      </c>
      <c r="AC26" s="19" t="s">
        <v>254</v>
      </c>
      <c r="AD26" s="19" t="s">
        <v>254</v>
      </c>
      <c r="AE26" s="19" t="s">
        <v>254</v>
      </c>
      <c r="AF26" s="19" t="s">
        <v>254</v>
      </c>
      <c r="AG26" s="20" t="str">
        <f t="shared" si="3"/>
        <v>Limited</v>
      </c>
      <c r="AH26" s="21" t="s">
        <v>2577</v>
      </c>
      <c r="AI26" s="19" t="s">
        <v>2653</v>
      </c>
      <c r="AJ26" s="19" t="s">
        <v>322</v>
      </c>
      <c r="AK26" s="19" t="s">
        <v>322</v>
      </c>
      <c r="AL26" s="19" t="s">
        <v>254</v>
      </c>
      <c r="AM26" s="19" t="s">
        <v>322</v>
      </c>
      <c r="AN26" s="19" t="s">
        <v>322</v>
      </c>
      <c r="AO26" s="20" t="str">
        <f>IF(COUNTA(AJ26:AN26)=0,"",IF(AND(COUNTIF(AJ26:AN26,"Yes")&gt;=4,OR(LEFT('1. Descriptive Extraction'!$Z26,1)="3",LEFT('1. Descriptive Extraction'!$Z26,1)="4")),"Strong",IF(COUNTIF(AJ26:AN26,"Yes")+COUNTIF(AJ26:AN26,"Partial")&lt;=1,"Limited","Partial")))</f>
        <v>Partial</v>
      </c>
      <c r="AP26" s="21" t="s">
        <v>2577</v>
      </c>
      <c r="AQ26" s="19" t="s">
        <v>2654</v>
      </c>
      <c r="AR26" s="3"/>
      <c r="AS26" s="3" t="str">
        <f t="shared" si="4"/>
        <v>IM</v>
      </c>
    </row>
    <row r="27" spans="1:45" ht="76.5" customHeight="1" x14ac:dyDescent="0.2">
      <c r="A27" s="18" t="str">
        <f>'1. Descriptive Extraction'!A27</f>
        <v>S025</v>
      </c>
      <c r="B27" s="18" t="str">
        <f>LEFT('1. Descriptive Extraction'!B27,44)</f>
        <v>Expanding the Capacity of General Practition</v>
      </c>
      <c r="C27" s="19" t="s">
        <v>322</v>
      </c>
      <c r="D27" s="19" t="s">
        <v>254</v>
      </c>
      <c r="E27" s="19" t="s">
        <v>249</v>
      </c>
      <c r="F27" s="19" t="s">
        <v>249</v>
      </c>
      <c r="G27" s="19" t="s">
        <v>249</v>
      </c>
      <c r="H27" s="20" t="str">
        <f t="shared" si="0"/>
        <v>Partial</v>
      </c>
      <c r="I27" s="21" t="s">
        <v>322</v>
      </c>
      <c r="J27" s="19" t="s">
        <v>2655</v>
      </c>
      <c r="K27" s="19" t="s">
        <v>249</v>
      </c>
      <c r="L27" s="19" t="s">
        <v>322</v>
      </c>
      <c r="M27" s="19" t="s">
        <v>322</v>
      </c>
      <c r="N27" s="19" t="s">
        <v>249</v>
      </c>
      <c r="O27" s="19" t="s">
        <v>322</v>
      </c>
      <c r="P27" s="19" t="s">
        <v>254</v>
      </c>
      <c r="Q27" s="20" t="str">
        <f t="shared" si="1"/>
        <v>Partial</v>
      </c>
      <c r="R27" s="21" t="s">
        <v>322</v>
      </c>
      <c r="S27" s="19" t="s">
        <v>2656</v>
      </c>
      <c r="T27" s="19" t="s">
        <v>322</v>
      </c>
      <c r="U27" s="19" t="s">
        <v>254</v>
      </c>
      <c r="V27" s="19" t="s">
        <v>254</v>
      </c>
      <c r="W27" s="19" t="s">
        <v>254</v>
      </c>
      <c r="X27" s="19" t="s">
        <v>254</v>
      </c>
      <c r="Y27" s="20" t="str">
        <f t="shared" si="2"/>
        <v>Limited</v>
      </c>
      <c r="Z27" s="21" t="s">
        <v>2577</v>
      </c>
      <c r="AA27" s="19" t="s">
        <v>2657</v>
      </c>
      <c r="AB27" s="19" t="s">
        <v>322</v>
      </c>
      <c r="AC27" s="19" t="s">
        <v>254</v>
      </c>
      <c r="AD27" s="19" t="s">
        <v>322</v>
      </c>
      <c r="AE27" s="19" t="s">
        <v>322</v>
      </c>
      <c r="AF27" s="19" t="s">
        <v>249</v>
      </c>
      <c r="AG27" s="20" t="str">
        <f t="shared" si="3"/>
        <v>Partial</v>
      </c>
      <c r="AH27" s="21" t="s">
        <v>322</v>
      </c>
      <c r="AI27" s="19" t="s">
        <v>2658</v>
      </c>
      <c r="AJ27" s="19" t="s">
        <v>249</v>
      </c>
      <c r="AK27" s="19" t="s">
        <v>249</v>
      </c>
      <c r="AL27" s="19" t="s">
        <v>322</v>
      </c>
      <c r="AM27" s="19" t="s">
        <v>249</v>
      </c>
      <c r="AN27" s="19" t="s">
        <v>322</v>
      </c>
      <c r="AO27" s="20" t="str">
        <f>IF(COUNTA(AJ27:AN27)=0,"",IF(AND(COUNTIF(AJ27:AN27,"Yes")&gt;=4,OR(LEFT('1. Descriptive Extraction'!$Z27,1)="3",LEFT('1. Descriptive Extraction'!$Z27,1)="4")),"Strong",IF(COUNTIF(AJ27:AN27,"Yes")+COUNTIF(AJ27:AN27,"Partial")&lt;=1,"Limited","Partial")))</f>
        <v>Partial</v>
      </c>
      <c r="AP27" s="21" t="s">
        <v>322</v>
      </c>
      <c r="AQ27" s="19" t="s">
        <v>2659</v>
      </c>
      <c r="AR27" s="3"/>
      <c r="AS27" s="3" t="str">
        <f t="shared" si="4"/>
        <v/>
      </c>
    </row>
    <row r="28" spans="1:45" ht="76.5" customHeight="1" x14ac:dyDescent="0.2">
      <c r="A28" s="18" t="str">
        <f>'1. Descriptive Extraction'!A28</f>
        <v>S026</v>
      </c>
      <c r="B28" s="18" t="str">
        <f>LEFT('1. Descriptive Extraction'!B28,44)</f>
        <v>Conversational AI Models for ophthalmic diag</v>
      </c>
      <c r="C28" s="19" t="s">
        <v>322</v>
      </c>
      <c r="D28" s="19" t="s">
        <v>254</v>
      </c>
      <c r="E28" s="19" t="s">
        <v>322</v>
      </c>
      <c r="F28" s="19" t="s">
        <v>322</v>
      </c>
      <c r="G28" s="19" t="s">
        <v>254</v>
      </c>
      <c r="H28" s="20" t="str">
        <f t="shared" si="0"/>
        <v>Partial</v>
      </c>
      <c r="I28" s="21" t="s">
        <v>322</v>
      </c>
      <c r="J28" s="19" t="s">
        <v>2660</v>
      </c>
      <c r="K28" s="19" t="s">
        <v>322</v>
      </c>
      <c r="L28" s="19" t="s">
        <v>322</v>
      </c>
      <c r="M28" s="19" t="s">
        <v>322</v>
      </c>
      <c r="N28" s="19" t="s">
        <v>249</v>
      </c>
      <c r="O28" s="19" t="s">
        <v>322</v>
      </c>
      <c r="P28" s="19" t="s">
        <v>254</v>
      </c>
      <c r="Q28" s="20" t="str">
        <f t="shared" si="1"/>
        <v>Partial</v>
      </c>
      <c r="R28" s="21" t="s">
        <v>322</v>
      </c>
      <c r="S28" s="19" t="s">
        <v>2661</v>
      </c>
      <c r="T28" s="19" t="s">
        <v>254</v>
      </c>
      <c r="U28" s="19" t="s">
        <v>254</v>
      </c>
      <c r="V28" s="19" t="s">
        <v>322</v>
      </c>
      <c r="W28" s="19" t="s">
        <v>254</v>
      </c>
      <c r="X28" s="19" t="s">
        <v>254</v>
      </c>
      <c r="Y28" s="20" t="str">
        <f t="shared" si="2"/>
        <v>Limited</v>
      </c>
      <c r="Z28" s="21" t="s">
        <v>2577</v>
      </c>
      <c r="AA28" s="19" t="s">
        <v>2662</v>
      </c>
      <c r="AB28" s="19" t="s">
        <v>254</v>
      </c>
      <c r="AC28" s="19" t="s">
        <v>254</v>
      </c>
      <c r="AD28" s="19" t="s">
        <v>322</v>
      </c>
      <c r="AE28" s="19" t="s">
        <v>254</v>
      </c>
      <c r="AF28" s="19" t="s">
        <v>322</v>
      </c>
      <c r="AG28" s="20" t="str">
        <f t="shared" si="3"/>
        <v>Partial</v>
      </c>
      <c r="AH28" s="21" t="s">
        <v>2577</v>
      </c>
      <c r="AI28" s="19" t="s">
        <v>2663</v>
      </c>
      <c r="AJ28" s="19" t="s">
        <v>254</v>
      </c>
      <c r="AK28" s="19" t="s">
        <v>254</v>
      </c>
      <c r="AL28" s="19" t="s">
        <v>254</v>
      </c>
      <c r="AM28" s="19" t="s">
        <v>322</v>
      </c>
      <c r="AN28" s="19" t="s">
        <v>322</v>
      </c>
      <c r="AO28" s="20" t="str">
        <f>IF(COUNTA(AJ28:AN28)=0,"",IF(AND(COUNTIF(AJ28:AN28,"Yes")&gt;=4,OR(LEFT('1. Descriptive Extraction'!$Z28,1)="3",LEFT('1. Descriptive Extraction'!$Z28,1)="4")),"Strong",IF(COUNTIF(AJ28:AN28,"Yes")+COUNTIF(AJ28:AN28,"Partial")&lt;=1,"Limited","Partial")))</f>
        <v>Partial</v>
      </c>
      <c r="AP28" s="21" t="s">
        <v>2577</v>
      </c>
      <c r="AQ28" s="19" t="s">
        <v>2664</v>
      </c>
      <c r="AR28" s="3"/>
      <c r="AS28" s="3" t="str">
        <f t="shared" si="4"/>
        <v>EQ IM</v>
      </c>
    </row>
    <row r="29" spans="1:45" ht="76.5" customHeight="1" x14ac:dyDescent="0.2">
      <c r="A29" s="18" t="str">
        <f>'1. Descriptive Extraction'!A29</f>
        <v>S027</v>
      </c>
      <c r="B29" s="18" t="str">
        <f>LEFT('1. Descriptive Extraction'!B29,44)</f>
        <v>Evaluating a Nationally Localized AI Chatbot</v>
      </c>
      <c r="C29" s="19" t="s">
        <v>322</v>
      </c>
      <c r="D29" s="19" t="s">
        <v>254</v>
      </c>
      <c r="E29" s="19" t="s">
        <v>322</v>
      </c>
      <c r="F29" s="19" t="s">
        <v>322</v>
      </c>
      <c r="G29" s="19" t="s">
        <v>322</v>
      </c>
      <c r="H29" s="20" t="str">
        <f t="shared" si="0"/>
        <v>Partial</v>
      </c>
      <c r="I29" s="21" t="s">
        <v>322</v>
      </c>
      <c r="J29" s="19" t="s">
        <v>2665</v>
      </c>
      <c r="K29" s="19" t="s">
        <v>249</v>
      </c>
      <c r="L29" s="19" t="s">
        <v>322</v>
      </c>
      <c r="M29" s="19" t="s">
        <v>322</v>
      </c>
      <c r="N29" s="19" t="s">
        <v>249</v>
      </c>
      <c r="O29" s="19" t="s">
        <v>322</v>
      </c>
      <c r="P29" s="19" t="s">
        <v>254</v>
      </c>
      <c r="Q29" s="20" t="str">
        <f t="shared" si="1"/>
        <v>Partial</v>
      </c>
      <c r="R29" s="21" t="s">
        <v>322</v>
      </c>
      <c r="S29" s="19" t="s">
        <v>2666</v>
      </c>
      <c r="T29" s="19" t="s">
        <v>322</v>
      </c>
      <c r="U29" s="19" t="s">
        <v>322</v>
      </c>
      <c r="V29" s="19" t="s">
        <v>322</v>
      </c>
      <c r="W29" s="19" t="s">
        <v>322</v>
      </c>
      <c r="X29" s="19" t="s">
        <v>322</v>
      </c>
      <c r="Y29" s="20" t="str">
        <f t="shared" si="2"/>
        <v>Partial</v>
      </c>
      <c r="Z29" s="21" t="s">
        <v>322</v>
      </c>
      <c r="AA29" s="19" t="s">
        <v>2667</v>
      </c>
      <c r="AB29" s="19" t="s">
        <v>254</v>
      </c>
      <c r="AC29" s="19" t="s">
        <v>249</v>
      </c>
      <c r="AD29" s="19" t="s">
        <v>322</v>
      </c>
      <c r="AE29" s="19" t="s">
        <v>322</v>
      </c>
      <c r="AF29" s="19" t="s">
        <v>249</v>
      </c>
      <c r="AG29" s="20" t="str">
        <f t="shared" si="3"/>
        <v>Partial</v>
      </c>
      <c r="AH29" s="21" t="s">
        <v>322</v>
      </c>
      <c r="AI29" s="19" t="s">
        <v>2668</v>
      </c>
      <c r="AJ29" s="19" t="s">
        <v>249</v>
      </c>
      <c r="AK29" s="19" t="s">
        <v>322</v>
      </c>
      <c r="AL29" s="19" t="s">
        <v>322</v>
      </c>
      <c r="AM29" s="19" t="s">
        <v>322</v>
      </c>
      <c r="AN29" s="19" t="s">
        <v>322</v>
      </c>
      <c r="AO29" s="20" t="str">
        <f>IF(COUNTA(AJ29:AN29)=0,"",IF(AND(COUNTIF(AJ29:AN29,"Yes")&gt;=4,OR(LEFT('1. Descriptive Extraction'!$Z29,1)="3",LEFT('1. Descriptive Extraction'!$Z29,1)="4")),"Strong",IF(COUNTIF(AJ29:AN29,"Yes")+COUNTIF(AJ29:AN29,"Partial")&lt;=1,"Limited","Partial")))</f>
        <v>Partial</v>
      </c>
      <c r="AP29" s="21" t="s">
        <v>322</v>
      </c>
      <c r="AQ29" s="19" t="s">
        <v>2669</v>
      </c>
      <c r="AR29" s="3"/>
      <c r="AS29" s="3" t="str">
        <f t="shared" si="4"/>
        <v/>
      </c>
    </row>
    <row r="30" spans="1:45" ht="177.75" customHeight="1" x14ac:dyDescent="0.2">
      <c r="A30" s="18" t="str">
        <f>'1. Descriptive Extraction'!A30</f>
        <v>S028</v>
      </c>
      <c r="B30" s="18" t="str">
        <f>LEFT('1. Descriptive Extraction'!B30,44)</f>
        <v>What can GPT-4 do for Diagnosing Rare Eye Di</v>
      </c>
      <c r="C30" s="19" t="s">
        <v>322</v>
      </c>
      <c r="D30" s="19" t="s">
        <v>322</v>
      </c>
      <c r="E30" s="19" t="s">
        <v>322</v>
      </c>
      <c r="F30" s="19" t="s">
        <v>322</v>
      </c>
      <c r="G30" s="19" t="s">
        <v>254</v>
      </c>
      <c r="H30" s="20" t="str">
        <f t="shared" si="0"/>
        <v>Partial</v>
      </c>
      <c r="I30" s="21" t="s">
        <v>322</v>
      </c>
      <c r="J30" s="19" t="s">
        <v>2670</v>
      </c>
      <c r="K30" s="19" t="s">
        <v>249</v>
      </c>
      <c r="L30" s="19" t="s">
        <v>322</v>
      </c>
      <c r="M30" s="19" t="s">
        <v>322</v>
      </c>
      <c r="N30" s="19" t="s">
        <v>2541</v>
      </c>
      <c r="O30" s="19" t="s">
        <v>322</v>
      </c>
      <c r="P30" s="19" t="s">
        <v>254</v>
      </c>
      <c r="Q30" s="20" t="str">
        <f t="shared" si="1"/>
        <v>Partial</v>
      </c>
      <c r="R30" s="21" t="s">
        <v>322</v>
      </c>
      <c r="S30" s="19" t="s">
        <v>2671</v>
      </c>
      <c r="T30" s="19" t="s">
        <v>322</v>
      </c>
      <c r="U30" s="19" t="s">
        <v>254</v>
      </c>
      <c r="V30" s="19" t="s">
        <v>322</v>
      </c>
      <c r="W30" s="19" t="s">
        <v>254</v>
      </c>
      <c r="X30" s="19" t="s">
        <v>254</v>
      </c>
      <c r="Y30" s="20" t="str">
        <f t="shared" si="2"/>
        <v>Partial</v>
      </c>
      <c r="Z30" s="21" t="s">
        <v>322</v>
      </c>
      <c r="AA30" s="19" t="s">
        <v>2672</v>
      </c>
      <c r="AB30" s="19" t="s">
        <v>254</v>
      </c>
      <c r="AC30" s="19" t="s">
        <v>254</v>
      </c>
      <c r="AD30" s="19" t="s">
        <v>322</v>
      </c>
      <c r="AE30" s="19" t="s">
        <v>254</v>
      </c>
      <c r="AF30" s="19" t="s">
        <v>322</v>
      </c>
      <c r="AG30" s="20" t="str">
        <f t="shared" si="3"/>
        <v>Partial</v>
      </c>
      <c r="AH30" s="21" t="s">
        <v>2577</v>
      </c>
      <c r="AI30" s="19" t="s">
        <v>2673</v>
      </c>
      <c r="AJ30" s="19" t="s">
        <v>254</v>
      </c>
      <c r="AK30" s="19" t="s">
        <v>254</v>
      </c>
      <c r="AL30" s="19" t="s">
        <v>254</v>
      </c>
      <c r="AM30" s="19" t="s">
        <v>322</v>
      </c>
      <c r="AN30" s="19" t="s">
        <v>322</v>
      </c>
      <c r="AO30" s="20" t="str">
        <f>IF(COUNTA(AJ30:AN30)=0,"",IF(AND(COUNTIF(AJ30:AN30,"Yes")&gt;=4,OR(LEFT('1. Descriptive Extraction'!$Z30,1)="3",LEFT('1. Descriptive Extraction'!$Z30,1)="4")),"Strong",IF(COUNTIF(AJ30:AN30,"Yes")+COUNTIF(AJ30:AN30,"Partial")&lt;=1,"Limited","Partial")))</f>
        <v>Partial</v>
      </c>
      <c r="AP30" s="21" t="s">
        <v>2577</v>
      </c>
      <c r="AQ30" s="19" t="s">
        <v>2674</v>
      </c>
      <c r="AR30" s="3"/>
      <c r="AS30" s="3" t="str">
        <f t="shared" si="4"/>
        <v>EQ IM</v>
      </c>
    </row>
    <row r="31" spans="1:45" ht="90.75" customHeight="1" x14ac:dyDescent="0.2">
      <c r="A31" s="18" t="str">
        <f>'1. Descriptive Extraction'!A31</f>
        <v>S029</v>
      </c>
      <c r="B31" s="18" t="str">
        <f>LEFT('1. Descriptive Extraction'!B31,44)</f>
        <v>Multimodal large language model versus emerg</v>
      </c>
      <c r="C31" s="19" t="s">
        <v>322</v>
      </c>
      <c r="D31" s="19" t="s">
        <v>254</v>
      </c>
      <c r="E31" s="19" t="s">
        <v>249</v>
      </c>
      <c r="F31" s="19" t="s">
        <v>249</v>
      </c>
      <c r="G31" s="19" t="s">
        <v>322</v>
      </c>
      <c r="H31" s="20" t="str">
        <f t="shared" si="0"/>
        <v>Partial</v>
      </c>
      <c r="I31" s="21" t="s">
        <v>322</v>
      </c>
      <c r="J31" s="19" t="s">
        <v>2675</v>
      </c>
      <c r="K31" s="19" t="s">
        <v>249</v>
      </c>
      <c r="L31" s="19" t="s">
        <v>322</v>
      </c>
      <c r="M31" s="19" t="s">
        <v>249</v>
      </c>
      <c r="N31" s="19" t="s">
        <v>249</v>
      </c>
      <c r="O31" s="19" t="s">
        <v>322</v>
      </c>
      <c r="P31" s="19" t="s">
        <v>254</v>
      </c>
      <c r="Q31" s="20" t="str">
        <f t="shared" si="1"/>
        <v>Partial</v>
      </c>
      <c r="R31" s="21" t="s">
        <v>322</v>
      </c>
      <c r="S31" s="19" t="s">
        <v>2676</v>
      </c>
      <c r="T31" s="19" t="s">
        <v>249</v>
      </c>
      <c r="U31" s="19" t="s">
        <v>249</v>
      </c>
      <c r="V31" s="19" t="s">
        <v>322</v>
      </c>
      <c r="W31" s="19" t="s">
        <v>322</v>
      </c>
      <c r="X31" s="19" t="s">
        <v>322</v>
      </c>
      <c r="Y31" s="20" t="str">
        <f t="shared" si="2"/>
        <v>Partial</v>
      </c>
      <c r="Z31" s="21" t="s">
        <v>322</v>
      </c>
      <c r="AA31" s="19" t="s">
        <v>2677</v>
      </c>
      <c r="AB31" s="19" t="s">
        <v>322</v>
      </c>
      <c r="AC31" s="19" t="s">
        <v>2541</v>
      </c>
      <c r="AD31" s="19" t="s">
        <v>322</v>
      </c>
      <c r="AE31" s="19" t="s">
        <v>322</v>
      </c>
      <c r="AF31" s="19" t="s">
        <v>322</v>
      </c>
      <c r="AG31" s="20" t="str">
        <f t="shared" si="3"/>
        <v>Partial</v>
      </c>
      <c r="AH31" s="21" t="s">
        <v>322</v>
      </c>
      <c r="AI31" s="19" t="s">
        <v>2678</v>
      </c>
      <c r="AJ31" s="19" t="s">
        <v>249</v>
      </c>
      <c r="AK31" s="19" t="s">
        <v>249</v>
      </c>
      <c r="AL31" s="19" t="s">
        <v>322</v>
      </c>
      <c r="AM31" s="19" t="s">
        <v>322</v>
      </c>
      <c r="AN31" s="19" t="s">
        <v>249</v>
      </c>
      <c r="AO31" s="20" t="str">
        <f>IF(COUNTA(AJ31:AN31)=0,"",IF(AND(COUNTIF(AJ31:AN31,"Yes")&gt;=4,OR(LEFT('1. Descriptive Extraction'!$Z31,1)="3",LEFT('1. Descriptive Extraction'!$Z31,1)="4")),"Strong",IF(COUNTIF(AJ31:AN31,"Yes")+COUNTIF(AJ31:AN31,"Partial")&lt;=1,"Limited","Partial")))</f>
        <v>Partial</v>
      </c>
      <c r="AP31" s="21" t="s">
        <v>322</v>
      </c>
      <c r="AQ31" s="19" t="s">
        <v>2679</v>
      </c>
      <c r="AR31" s="3"/>
      <c r="AS31" s="3" t="str">
        <f t="shared" si="4"/>
        <v/>
      </c>
    </row>
    <row r="32" spans="1:45" ht="90.75" customHeight="1" x14ac:dyDescent="0.2">
      <c r="A32" s="18" t="str">
        <f>'1. Descriptive Extraction'!A32</f>
        <v>S030</v>
      </c>
      <c r="B32" s="18" t="str">
        <f>LEFT('1. Descriptive Extraction'!B32,44)</f>
        <v>Classification of Chronic Dizziness Using La</v>
      </c>
      <c r="C32" s="19" t="s">
        <v>322</v>
      </c>
      <c r="D32" s="19" t="s">
        <v>254</v>
      </c>
      <c r="E32" s="19" t="s">
        <v>322</v>
      </c>
      <c r="F32" s="19" t="s">
        <v>322</v>
      </c>
      <c r="G32" s="19" t="s">
        <v>254</v>
      </c>
      <c r="H32" s="20" t="str">
        <f t="shared" si="0"/>
        <v>Partial</v>
      </c>
      <c r="I32" s="21" t="s">
        <v>322</v>
      </c>
      <c r="J32" s="19" t="s">
        <v>2680</v>
      </c>
      <c r="K32" s="19" t="s">
        <v>322</v>
      </c>
      <c r="L32" s="19" t="s">
        <v>322</v>
      </c>
      <c r="M32" s="19" t="s">
        <v>322</v>
      </c>
      <c r="N32" s="19" t="s">
        <v>322</v>
      </c>
      <c r="O32" s="19" t="s">
        <v>322</v>
      </c>
      <c r="P32" s="19" t="s">
        <v>254</v>
      </c>
      <c r="Q32" s="20" t="str">
        <f t="shared" si="1"/>
        <v>Partial</v>
      </c>
      <c r="R32" s="21" t="s">
        <v>322</v>
      </c>
      <c r="S32" s="19" t="s">
        <v>2681</v>
      </c>
      <c r="T32" s="19" t="s">
        <v>254</v>
      </c>
      <c r="U32" s="19" t="s">
        <v>254</v>
      </c>
      <c r="V32" s="19" t="s">
        <v>322</v>
      </c>
      <c r="W32" s="19" t="s">
        <v>254</v>
      </c>
      <c r="X32" s="19" t="s">
        <v>254</v>
      </c>
      <c r="Y32" s="20" t="str">
        <f t="shared" si="2"/>
        <v>Limited</v>
      </c>
      <c r="Z32" s="21" t="s">
        <v>2577</v>
      </c>
      <c r="AA32" s="19" t="s">
        <v>2682</v>
      </c>
      <c r="AB32" s="19" t="s">
        <v>254</v>
      </c>
      <c r="AC32" s="19" t="s">
        <v>2541</v>
      </c>
      <c r="AD32" s="19" t="s">
        <v>322</v>
      </c>
      <c r="AE32" s="19" t="s">
        <v>254</v>
      </c>
      <c r="AF32" s="19" t="s">
        <v>322</v>
      </c>
      <c r="AG32" s="20" t="str">
        <f t="shared" si="3"/>
        <v>Partial</v>
      </c>
      <c r="AH32" s="21" t="s">
        <v>2577</v>
      </c>
      <c r="AI32" s="19" t="s">
        <v>2683</v>
      </c>
      <c r="AJ32" s="19" t="s">
        <v>249</v>
      </c>
      <c r="AK32" s="19" t="s">
        <v>249</v>
      </c>
      <c r="AL32" s="19" t="s">
        <v>322</v>
      </c>
      <c r="AM32" s="19" t="s">
        <v>322</v>
      </c>
      <c r="AN32" s="19" t="s">
        <v>322</v>
      </c>
      <c r="AO32" s="20" t="str">
        <f>IF(COUNTA(AJ32:AN32)=0,"",IF(AND(COUNTIF(AJ32:AN32,"Yes")&gt;=4,OR(LEFT('1. Descriptive Extraction'!$Z32,1)="3",LEFT('1. Descriptive Extraction'!$Z32,1)="4")),"Strong",IF(COUNTIF(AJ32:AN32,"Yes")+COUNTIF(AJ32:AN32,"Partial")&lt;=1,"Limited","Partial")))</f>
        <v>Partial</v>
      </c>
      <c r="AP32" s="21" t="s">
        <v>322</v>
      </c>
      <c r="AQ32" s="19" t="s">
        <v>2684</v>
      </c>
      <c r="AR32" s="3"/>
      <c r="AS32" s="3" t="str">
        <f t="shared" si="4"/>
        <v>EQ</v>
      </c>
    </row>
    <row r="33" spans="1:45" ht="90.75" customHeight="1" x14ac:dyDescent="0.2">
      <c r="A33" s="18" t="str">
        <f>'1. Descriptive Extraction'!A33</f>
        <v>S031</v>
      </c>
      <c r="B33" s="18" t="str">
        <f>LEFT('1. Descriptive Extraction'!B33,44)</f>
        <v>Clinical Decision-Making of Artificial Intel</v>
      </c>
      <c r="C33" s="19" t="s">
        <v>249</v>
      </c>
      <c r="D33" s="19" t="s">
        <v>322</v>
      </c>
      <c r="E33" s="19" t="s">
        <v>249</v>
      </c>
      <c r="F33" s="19" t="s">
        <v>322</v>
      </c>
      <c r="G33" s="19" t="s">
        <v>322</v>
      </c>
      <c r="H33" s="20" t="str">
        <f t="shared" si="0"/>
        <v>Partial</v>
      </c>
      <c r="I33" s="21" t="s">
        <v>322</v>
      </c>
      <c r="J33" s="19" t="s">
        <v>2685</v>
      </c>
      <c r="K33" s="19" t="s">
        <v>249</v>
      </c>
      <c r="L33" s="19" t="s">
        <v>322</v>
      </c>
      <c r="M33" s="19" t="s">
        <v>249</v>
      </c>
      <c r="N33" s="19" t="s">
        <v>249</v>
      </c>
      <c r="O33" s="19" t="s">
        <v>322</v>
      </c>
      <c r="P33" s="19" t="s">
        <v>322</v>
      </c>
      <c r="Q33" s="20" t="str">
        <f t="shared" si="1"/>
        <v>Partial</v>
      </c>
      <c r="R33" s="21" t="s">
        <v>322</v>
      </c>
      <c r="S33" s="19" t="s">
        <v>2686</v>
      </c>
      <c r="T33" s="19" t="s">
        <v>249</v>
      </c>
      <c r="U33" s="19" t="s">
        <v>249</v>
      </c>
      <c r="V33" s="19" t="s">
        <v>322</v>
      </c>
      <c r="W33" s="19" t="s">
        <v>249</v>
      </c>
      <c r="X33" s="19" t="s">
        <v>322</v>
      </c>
      <c r="Y33" s="20" t="str">
        <f t="shared" si="2"/>
        <v>Partial</v>
      </c>
      <c r="Z33" s="21" t="s">
        <v>322</v>
      </c>
      <c r="AA33" s="19" t="s">
        <v>2687</v>
      </c>
      <c r="AB33" s="19" t="s">
        <v>254</v>
      </c>
      <c r="AC33" s="19" t="s">
        <v>322</v>
      </c>
      <c r="AD33" s="19" t="s">
        <v>322</v>
      </c>
      <c r="AE33" s="19" t="s">
        <v>254</v>
      </c>
      <c r="AF33" s="19" t="s">
        <v>322</v>
      </c>
      <c r="AG33" s="20" t="str">
        <f t="shared" si="3"/>
        <v>Partial</v>
      </c>
      <c r="AH33" s="21" t="s">
        <v>2577</v>
      </c>
      <c r="AI33" s="19" t="s">
        <v>2688</v>
      </c>
      <c r="AJ33" s="19" t="s">
        <v>249</v>
      </c>
      <c r="AK33" s="19" t="s">
        <v>249</v>
      </c>
      <c r="AL33" s="19" t="s">
        <v>322</v>
      </c>
      <c r="AM33" s="19" t="s">
        <v>322</v>
      </c>
      <c r="AN33" s="19" t="s">
        <v>249</v>
      </c>
      <c r="AO33" s="20" t="str">
        <f>IF(COUNTA(AJ33:AN33)=0,"",IF(AND(COUNTIF(AJ33:AN33,"Yes")&gt;=4,OR(LEFT('1. Descriptive Extraction'!$Z33,1)="3",LEFT('1. Descriptive Extraction'!$Z33,1)="4")),"Strong",IF(COUNTIF(AJ33:AN33,"Yes")+COUNTIF(AJ33:AN33,"Partial")&lt;=1,"Limited","Partial")))</f>
        <v>Partial</v>
      </c>
      <c r="AP33" s="21" t="s">
        <v>322</v>
      </c>
      <c r="AQ33" s="19" t="s">
        <v>2689</v>
      </c>
      <c r="AR33" s="3"/>
      <c r="AS33" s="3" t="str">
        <f t="shared" si="4"/>
        <v>EQ</v>
      </c>
    </row>
    <row r="34" spans="1:45" ht="105" customHeight="1" x14ac:dyDescent="0.2">
      <c r="A34" s="18" t="str">
        <f>'1. Descriptive Extraction'!A34</f>
        <v>S032</v>
      </c>
      <c r="B34" s="18" t="str">
        <f>LEFT('1. Descriptive Extraction'!B34,44)</f>
        <v>Integrated image-based deep learning and lan</v>
      </c>
      <c r="C34" s="19" t="s">
        <v>322</v>
      </c>
      <c r="D34" s="19" t="s">
        <v>322</v>
      </c>
      <c r="E34" s="19" t="s">
        <v>249</v>
      </c>
      <c r="F34" s="19" t="s">
        <v>249</v>
      </c>
      <c r="G34" s="19" t="s">
        <v>249</v>
      </c>
      <c r="H34" s="20" t="str">
        <f t="shared" si="0"/>
        <v>Partial</v>
      </c>
      <c r="I34" s="21" t="s">
        <v>2535</v>
      </c>
      <c r="J34" s="19" t="s">
        <v>2690</v>
      </c>
      <c r="K34" s="19" t="s">
        <v>249</v>
      </c>
      <c r="L34" s="19" t="s">
        <v>322</v>
      </c>
      <c r="M34" s="19" t="s">
        <v>249</v>
      </c>
      <c r="N34" s="19" t="s">
        <v>249</v>
      </c>
      <c r="O34" s="19" t="s">
        <v>322</v>
      </c>
      <c r="P34" s="19" t="s">
        <v>322</v>
      </c>
      <c r="Q34" s="20" t="str">
        <f t="shared" si="1"/>
        <v>Partial</v>
      </c>
      <c r="R34" s="21" t="s">
        <v>322</v>
      </c>
      <c r="S34" s="19" t="s">
        <v>2691</v>
      </c>
      <c r="T34" s="19" t="s">
        <v>249</v>
      </c>
      <c r="U34" s="19" t="s">
        <v>322</v>
      </c>
      <c r="V34" s="19" t="s">
        <v>249</v>
      </c>
      <c r="W34" s="19" t="s">
        <v>322</v>
      </c>
      <c r="X34" s="19" t="s">
        <v>322</v>
      </c>
      <c r="Y34" s="20" t="str">
        <f t="shared" si="2"/>
        <v>Partial</v>
      </c>
      <c r="Z34" s="21" t="s">
        <v>322</v>
      </c>
      <c r="AA34" s="19" t="s">
        <v>2692</v>
      </c>
      <c r="AB34" s="19" t="s">
        <v>249</v>
      </c>
      <c r="AC34" s="19" t="s">
        <v>249</v>
      </c>
      <c r="AD34" s="19" t="s">
        <v>249</v>
      </c>
      <c r="AE34" s="19" t="s">
        <v>249</v>
      </c>
      <c r="AF34" s="19" t="s">
        <v>249</v>
      </c>
      <c r="AG34" s="20" t="str">
        <f t="shared" si="3"/>
        <v>Strong</v>
      </c>
      <c r="AH34" s="21" t="s">
        <v>2535</v>
      </c>
      <c r="AI34" s="19" t="s">
        <v>2693</v>
      </c>
      <c r="AJ34" s="19" t="s">
        <v>249</v>
      </c>
      <c r="AK34" s="19" t="s">
        <v>249</v>
      </c>
      <c r="AL34" s="19" t="s">
        <v>249</v>
      </c>
      <c r="AM34" s="19" t="s">
        <v>249</v>
      </c>
      <c r="AN34" s="19" t="s">
        <v>249</v>
      </c>
      <c r="AO34" s="20" t="str">
        <f>IF(COUNTA(AJ34:AN34)=0,"",IF(AND(COUNTIF(AJ34:AN34,"Yes")&gt;=4,OR(LEFT('1. Descriptive Extraction'!$Z34,1)="3",LEFT('1. Descriptive Extraction'!$Z34,1)="4")),"Strong",IF(COUNTIF(AJ34:AN34,"Yes")+COUNTIF(AJ34:AN34,"Partial")&lt;=1,"Limited","Partial")))</f>
        <v>Strong</v>
      </c>
      <c r="AP34" s="21" t="s">
        <v>2535</v>
      </c>
      <c r="AQ34" s="19" t="s">
        <v>2694</v>
      </c>
      <c r="AR34" s="3"/>
      <c r="AS34" s="3" t="str">
        <f t="shared" si="4"/>
        <v>CR</v>
      </c>
    </row>
    <row r="35" spans="1:45" ht="90.75" customHeight="1" x14ac:dyDescent="0.2">
      <c r="A35" s="18" t="str">
        <f>'1. Descriptive Extraction'!A35</f>
        <v>S033</v>
      </c>
      <c r="B35" s="18" t="str">
        <f>LEFT('1. Descriptive Extraction'!B35,44)</f>
        <v>Thyro-GenAI: A Chatbot Using Retrieval-Augme</v>
      </c>
      <c r="C35" s="19" t="s">
        <v>322</v>
      </c>
      <c r="D35" s="19" t="s">
        <v>254</v>
      </c>
      <c r="E35" s="19" t="s">
        <v>249</v>
      </c>
      <c r="F35" s="19" t="s">
        <v>254</v>
      </c>
      <c r="G35" s="19" t="s">
        <v>322</v>
      </c>
      <c r="H35" s="20" t="str">
        <f t="shared" ref="H35:H66" si="5">IF(COUNTA(C35:G35)=0,"",IF(COUNTIF(C35:G35,"Yes")&gt;=4,"Strong",IF(COUNTIF(C35:G35,"Yes")+COUNTIF(C35:G35,"Partial")&lt;=1,"Limited","Partial")))</f>
        <v>Partial</v>
      </c>
      <c r="I35" s="21" t="s">
        <v>322</v>
      </c>
      <c r="J35" s="19" t="s">
        <v>2695</v>
      </c>
      <c r="K35" s="19" t="s">
        <v>249</v>
      </c>
      <c r="L35" s="19" t="s">
        <v>322</v>
      </c>
      <c r="M35" s="19" t="s">
        <v>322</v>
      </c>
      <c r="N35" s="19" t="s">
        <v>249</v>
      </c>
      <c r="O35" s="19" t="s">
        <v>322</v>
      </c>
      <c r="P35" s="19" t="s">
        <v>254</v>
      </c>
      <c r="Q35" s="20" t="str">
        <f t="shared" ref="Q35:Q66" si="6">IF(COUNTA(K35:P35)=0,"",IF(COUNTIF(K35:P35,"Yes")&gt;=5,"Strong",IF(COUNTIF(K35:P35,"Yes")+COUNTIF(K35:P35,"Partial")&lt;=1,"Limited","Partial")))</f>
        <v>Partial</v>
      </c>
      <c r="R35" s="21" t="s">
        <v>322</v>
      </c>
      <c r="S35" s="19" t="s">
        <v>2696</v>
      </c>
      <c r="T35" s="19" t="s">
        <v>322</v>
      </c>
      <c r="U35" s="19" t="s">
        <v>322</v>
      </c>
      <c r="V35" s="19" t="s">
        <v>322</v>
      </c>
      <c r="W35" s="19" t="s">
        <v>254</v>
      </c>
      <c r="X35" s="19" t="s">
        <v>254</v>
      </c>
      <c r="Y35" s="20" t="str">
        <f t="shared" ref="Y35:Y66" si="7">IF(COUNTA(T35:X35)=0,"",IF(COUNTIF(T35:X35,"Yes")&gt;=4,"Strong",IF(COUNTIF(T35:X35,"Yes")+COUNTIF(T35:X35,"Partial")&lt;=1,"Limited","Partial")))</f>
        <v>Partial</v>
      </c>
      <c r="Z35" s="21" t="s">
        <v>322</v>
      </c>
      <c r="AA35" s="19" t="s">
        <v>2697</v>
      </c>
      <c r="AB35" s="19" t="s">
        <v>254</v>
      </c>
      <c r="AC35" s="19" t="s">
        <v>322</v>
      </c>
      <c r="AD35" s="19" t="s">
        <v>322</v>
      </c>
      <c r="AE35" s="19" t="s">
        <v>254</v>
      </c>
      <c r="AF35" s="19" t="s">
        <v>322</v>
      </c>
      <c r="AG35" s="20" t="str">
        <f t="shared" ref="AG35:AG66" si="8">IF(COUNTA(AB35:AF35)=0,"",IF(COUNTIF(AB35:AF35,"Yes")&gt;=4,"Strong",IF(COUNTIF(AB35:AF35,"Yes")+COUNTIF(AB35:AF35,"Partial")&lt;=1,"Limited","Partial")))</f>
        <v>Partial</v>
      </c>
      <c r="AH35" s="21" t="s">
        <v>2577</v>
      </c>
      <c r="AI35" s="19" t="s">
        <v>2698</v>
      </c>
      <c r="AJ35" s="19" t="s">
        <v>322</v>
      </c>
      <c r="AK35" s="19" t="s">
        <v>254</v>
      </c>
      <c r="AL35" s="19" t="s">
        <v>254</v>
      </c>
      <c r="AM35" s="19" t="s">
        <v>322</v>
      </c>
      <c r="AN35" s="19" t="s">
        <v>249</v>
      </c>
      <c r="AO35" s="20" t="str">
        <f>IF(COUNTA(AJ35:AN35)=0,"",IF(AND(COUNTIF(AJ35:AN35,"Yes")&gt;=4,OR(LEFT('1. Descriptive Extraction'!$Z35,1)="3",LEFT('1. Descriptive Extraction'!$Z35,1)="4")),"Strong",IF(COUNTIF(AJ35:AN35,"Yes")+COUNTIF(AJ35:AN35,"Partial")&lt;=1,"Limited","Partial")))</f>
        <v>Partial</v>
      </c>
      <c r="AP35" s="21" t="s">
        <v>2577</v>
      </c>
      <c r="AQ35" s="19" t="s">
        <v>2699</v>
      </c>
      <c r="AR35" s="3"/>
      <c r="AS35" s="3" t="str">
        <f t="shared" ref="AS35:AS66" si="9">TRIM(IF(H35&lt;&gt;I35,"CR ","")&amp;IF(Q35&lt;&gt;R35,"TW ","")&amp;IF(Y35&lt;&gt;Z35,"SF ","")&amp;IF(AG35&lt;&gt;AH35,"EQ ","")&amp;IF(AO35&lt;&gt;AP35,"IM ",""))</f>
        <v>EQ IM</v>
      </c>
    </row>
    <row r="36" spans="1:45" ht="90.75" customHeight="1" x14ac:dyDescent="0.2">
      <c r="A36" s="18" t="str">
        <f>'1. Descriptive Extraction'!A36</f>
        <v>S034</v>
      </c>
      <c r="B36" s="18" t="str">
        <f>LEFT('1. Descriptive Extraction'!B36,44)</f>
        <v>The Use of ChatGPT to Assist in Diagnosing G</v>
      </c>
      <c r="C36" s="19" t="s">
        <v>254</v>
      </c>
      <c r="D36" s="19" t="s">
        <v>254</v>
      </c>
      <c r="E36" s="19" t="s">
        <v>322</v>
      </c>
      <c r="F36" s="19" t="s">
        <v>322</v>
      </c>
      <c r="G36" s="19" t="s">
        <v>254</v>
      </c>
      <c r="H36" s="20" t="str">
        <f t="shared" si="5"/>
        <v>Partial</v>
      </c>
      <c r="I36" s="21" t="s">
        <v>322</v>
      </c>
      <c r="J36" s="19" t="s">
        <v>2700</v>
      </c>
      <c r="K36" s="19" t="s">
        <v>249</v>
      </c>
      <c r="L36" s="19" t="s">
        <v>322</v>
      </c>
      <c r="M36" s="19" t="s">
        <v>322</v>
      </c>
      <c r="N36" s="19" t="s">
        <v>249</v>
      </c>
      <c r="O36" s="19" t="s">
        <v>322</v>
      </c>
      <c r="P36" s="19" t="s">
        <v>254</v>
      </c>
      <c r="Q36" s="20" t="str">
        <f t="shared" si="6"/>
        <v>Partial</v>
      </c>
      <c r="R36" s="21" t="s">
        <v>322</v>
      </c>
      <c r="S36" s="19" t="s">
        <v>2701</v>
      </c>
      <c r="T36" s="19" t="s">
        <v>254</v>
      </c>
      <c r="U36" s="19" t="s">
        <v>254</v>
      </c>
      <c r="V36" s="19" t="s">
        <v>254</v>
      </c>
      <c r="W36" s="19" t="s">
        <v>254</v>
      </c>
      <c r="X36" s="19" t="s">
        <v>322</v>
      </c>
      <c r="Y36" s="20" t="str">
        <f t="shared" si="7"/>
        <v>Limited</v>
      </c>
      <c r="Z36" s="21" t="s">
        <v>2577</v>
      </c>
      <c r="AA36" s="19" t="s">
        <v>2702</v>
      </c>
      <c r="AB36" s="19" t="s">
        <v>254</v>
      </c>
      <c r="AC36" s="19" t="s">
        <v>2541</v>
      </c>
      <c r="AD36" s="19" t="s">
        <v>254</v>
      </c>
      <c r="AE36" s="19" t="s">
        <v>254</v>
      </c>
      <c r="AF36" s="19" t="s">
        <v>254</v>
      </c>
      <c r="AG36" s="20" t="str">
        <f t="shared" si="8"/>
        <v>Limited</v>
      </c>
      <c r="AH36" s="21" t="s">
        <v>2577</v>
      </c>
      <c r="AI36" s="19" t="s">
        <v>2703</v>
      </c>
      <c r="AJ36" s="19" t="s">
        <v>254</v>
      </c>
      <c r="AK36" s="19" t="s">
        <v>254</v>
      </c>
      <c r="AL36" s="19" t="s">
        <v>254</v>
      </c>
      <c r="AM36" s="19" t="s">
        <v>322</v>
      </c>
      <c r="AN36" s="19" t="s">
        <v>322</v>
      </c>
      <c r="AO36" s="20" t="str">
        <f>IF(COUNTA(AJ36:AN36)=0,"",IF(AND(COUNTIF(AJ36:AN36,"Yes")&gt;=4,OR(LEFT('1. Descriptive Extraction'!$Z36,1)="3",LEFT('1. Descriptive Extraction'!$Z36,1)="4")),"Strong",IF(COUNTIF(AJ36:AN36,"Yes")+COUNTIF(AJ36:AN36,"Partial")&lt;=1,"Limited","Partial")))</f>
        <v>Partial</v>
      </c>
      <c r="AP36" s="21" t="s">
        <v>2577</v>
      </c>
      <c r="AQ36" s="19" t="s">
        <v>2704</v>
      </c>
      <c r="AR36" s="3"/>
      <c r="AS36" s="3" t="str">
        <f t="shared" si="9"/>
        <v>IM</v>
      </c>
    </row>
    <row r="37" spans="1:45" ht="163.5" customHeight="1" x14ac:dyDescent="0.2">
      <c r="A37" s="18" t="str">
        <f>'1. Descriptive Extraction'!A37</f>
        <v>S035</v>
      </c>
      <c r="B37" s="18" t="str">
        <f>LEFT('1. Descriptive Extraction'!B37,44)</f>
        <v>Hybrid artificial intelligence frameworks fo</v>
      </c>
      <c r="C37" s="19" t="s">
        <v>322</v>
      </c>
      <c r="D37" s="19" t="s">
        <v>254</v>
      </c>
      <c r="E37" s="19" t="s">
        <v>322</v>
      </c>
      <c r="F37" s="19" t="s">
        <v>322</v>
      </c>
      <c r="G37" s="19" t="s">
        <v>322</v>
      </c>
      <c r="H37" s="20" t="str">
        <f t="shared" si="5"/>
        <v>Partial</v>
      </c>
      <c r="I37" s="21" t="s">
        <v>322</v>
      </c>
      <c r="J37" s="19" t="s">
        <v>2705</v>
      </c>
      <c r="K37" s="19" t="s">
        <v>322</v>
      </c>
      <c r="L37" s="19" t="s">
        <v>322</v>
      </c>
      <c r="M37" s="19" t="s">
        <v>322</v>
      </c>
      <c r="N37" s="19" t="s">
        <v>322</v>
      </c>
      <c r="O37" s="19" t="s">
        <v>322</v>
      </c>
      <c r="P37" s="19" t="s">
        <v>254</v>
      </c>
      <c r="Q37" s="20" t="str">
        <f t="shared" si="6"/>
        <v>Partial</v>
      </c>
      <c r="R37" s="21" t="s">
        <v>322</v>
      </c>
      <c r="S37" s="19" t="s">
        <v>2706</v>
      </c>
      <c r="T37" s="19" t="s">
        <v>254</v>
      </c>
      <c r="U37" s="19" t="s">
        <v>254</v>
      </c>
      <c r="V37" s="19" t="s">
        <v>322</v>
      </c>
      <c r="W37" s="19" t="s">
        <v>254</v>
      </c>
      <c r="X37" s="19" t="s">
        <v>322</v>
      </c>
      <c r="Y37" s="20" t="str">
        <f t="shared" si="7"/>
        <v>Partial</v>
      </c>
      <c r="Z37" s="21" t="s">
        <v>322</v>
      </c>
      <c r="AA37" s="19" t="s">
        <v>2707</v>
      </c>
      <c r="AB37" s="19" t="s">
        <v>254</v>
      </c>
      <c r="AC37" s="19" t="s">
        <v>2541</v>
      </c>
      <c r="AD37" s="19" t="s">
        <v>322</v>
      </c>
      <c r="AE37" s="19" t="s">
        <v>322</v>
      </c>
      <c r="AF37" s="19" t="s">
        <v>322</v>
      </c>
      <c r="AG37" s="20" t="str">
        <f t="shared" si="8"/>
        <v>Partial</v>
      </c>
      <c r="AH37" s="21" t="s">
        <v>2577</v>
      </c>
      <c r="AI37" s="19" t="s">
        <v>2708</v>
      </c>
      <c r="AJ37" s="19" t="s">
        <v>322</v>
      </c>
      <c r="AK37" s="19" t="s">
        <v>249</v>
      </c>
      <c r="AL37" s="19" t="s">
        <v>322</v>
      </c>
      <c r="AM37" s="19" t="s">
        <v>322</v>
      </c>
      <c r="AN37" s="19" t="s">
        <v>322</v>
      </c>
      <c r="AO37" s="20" t="str">
        <f>IF(COUNTA(AJ37:AN37)=0,"",IF(AND(COUNTIF(AJ37:AN37,"Yes")&gt;=4,OR(LEFT('1. Descriptive Extraction'!$Z37,1)="3",LEFT('1. Descriptive Extraction'!$Z37,1)="4")),"Strong",IF(COUNTIF(AJ37:AN37,"Yes")+COUNTIF(AJ37:AN37,"Partial")&lt;=1,"Limited","Partial")))</f>
        <v>Partial</v>
      </c>
      <c r="AP37" s="21" t="s">
        <v>322</v>
      </c>
      <c r="AQ37" s="19" t="s">
        <v>2709</v>
      </c>
      <c r="AR37" s="3"/>
      <c r="AS37" s="3" t="str">
        <f t="shared" si="9"/>
        <v>EQ</v>
      </c>
    </row>
    <row r="38" spans="1:45" ht="76.5" customHeight="1" x14ac:dyDescent="0.2">
      <c r="A38" s="18" t="str">
        <f>'1. Descriptive Extraction'!A38</f>
        <v>S036</v>
      </c>
      <c r="B38" s="18" t="str">
        <f>LEFT('1. Descriptive Extraction'!B38,44)</f>
        <v>GP or ChatGPT? Ability of large language mod</v>
      </c>
      <c r="C38" s="19" t="s">
        <v>322</v>
      </c>
      <c r="D38" s="19" t="s">
        <v>254</v>
      </c>
      <c r="E38" s="19" t="s">
        <v>249</v>
      </c>
      <c r="F38" s="19" t="s">
        <v>254</v>
      </c>
      <c r="G38" s="19" t="s">
        <v>322</v>
      </c>
      <c r="H38" s="20" t="str">
        <f t="shared" si="5"/>
        <v>Partial</v>
      </c>
      <c r="I38" s="21" t="s">
        <v>322</v>
      </c>
      <c r="J38" s="19" t="s">
        <v>2710</v>
      </c>
      <c r="K38" s="19" t="s">
        <v>249</v>
      </c>
      <c r="L38" s="19" t="s">
        <v>322</v>
      </c>
      <c r="M38" s="19" t="s">
        <v>249</v>
      </c>
      <c r="N38" s="19" t="s">
        <v>249</v>
      </c>
      <c r="O38" s="19" t="s">
        <v>322</v>
      </c>
      <c r="P38" s="19" t="s">
        <v>254</v>
      </c>
      <c r="Q38" s="20" t="str">
        <f t="shared" si="6"/>
        <v>Partial</v>
      </c>
      <c r="R38" s="21" t="s">
        <v>322</v>
      </c>
      <c r="S38" s="19" t="s">
        <v>2711</v>
      </c>
      <c r="T38" s="19" t="s">
        <v>249</v>
      </c>
      <c r="U38" s="19" t="s">
        <v>322</v>
      </c>
      <c r="V38" s="19" t="s">
        <v>249</v>
      </c>
      <c r="W38" s="19" t="s">
        <v>322</v>
      </c>
      <c r="X38" s="19" t="s">
        <v>322</v>
      </c>
      <c r="Y38" s="20" t="str">
        <f t="shared" si="7"/>
        <v>Partial</v>
      </c>
      <c r="Z38" s="21" t="s">
        <v>322</v>
      </c>
      <c r="AA38" s="19" t="s">
        <v>2712</v>
      </c>
      <c r="AB38" s="19" t="s">
        <v>322</v>
      </c>
      <c r="AC38" s="19" t="s">
        <v>249</v>
      </c>
      <c r="AD38" s="19" t="s">
        <v>322</v>
      </c>
      <c r="AE38" s="19" t="s">
        <v>254</v>
      </c>
      <c r="AF38" s="19" t="s">
        <v>322</v>
      </c>
      <c r="AG38" s="20" t="str">
        <f t="shared" si="8"/>
        <v>Partial</v>
      </c>
      <c r="AH38" s="21" t="s">
        <v>322</v>
      </c>
      <c r="AI38" s="19" t="s">
        <v>2713</v>
      </c>
      <c r="AJ38" s="19" t="s">
        <v>254</v>
      </c>
      <c r="AK38" s="19" t="s">
        <v>254</v>
      </c>
      <c r="AL38" s="19" t="s">
        <v>322</v>
      </c>
      <c r="AM38" s="19" t="s">
        <v>249</v>
      </c>
      <c r="AN38" s="19" t="s">
        <v>249</v>
      </c>
      <c r="AO38" s="20" t="str">
        <f>IF(COUNTA(AJ38:AN38)=0,"",IF(AND(COUNTIF(AJ38:AN38,"Yes")&gt;=4,OR(LEFT('1. Descriptive Extraction'!$Z38,1)="3",LEFT('1. Descriptive Extraction'!$Z38,1)="4")),"Strong",IF(COUNTIF(AJ38:AN38,"Yes")+COUNTIF(AJ38:AN38,"Partial")&lt;=1,"Limited","Partial")))</f>
        <v>Partial</v>
      </c>
      <c r="AP38" s="21" t="s">
        <v>2577</v>
      </c>
      <c r="AQ38" s="19" t="s">
        <v>2714</v>
      </c>
      <c r="AR38" s="3"/>
      <c r="AS38" s="3" t="str">
        <f t="shared" si="9"/>
        <v>IM</v>
      </c>
    </row>
    <row r="39" spans="1:45" ht="90.75" customHeight="1" x14ac:dyDescent="0.2">
      <c r="A39" s="18" t="str">
        <f>'1. Descriptive Extraction'!A39</f>
        <v>S037</v>
      </c>
      <c r="B39" s="18" t="str">
        <f>LEFT('1. Descriptive Extraction'!B39,44)</f>
        <v>Diagnosis and Triage Performance of Contempo</v>
      </c>
      <c r="C39" s="19" t="s">
        <v>322</v>
      </c>
      <c r="D39" s="19" t="s">
        <v>254</v>
      </c>
      <c r="E39" s="19" t="s">
        <v>322</v>
      </c>
      <c r="F39" s="19" t="s">
        <v>254</v>
      </c>
      <c r="G39" s="19" t="s">
        <v>322</v>
      </c>
      <c r="H39" s="20" t="str">
        <f t="shared" si="5"/>
        <v>Partial</v>
      </c>
      <c r="I39" s="21" t="s">
        <v>322</v>
      </c>
      <c r="J39" s="19" t="s">
        <v>2715</v>
      </c>
      <c r="K39" s="19" t="s">
        <v>249</v>
      </c>
      <c r="L39" s="19" t="s">
        <v>322</v>
      </c>
      <c r="M39" s="19" t="s">
        <v>249</v>
      </c>
      <c r="N39" s="19" t="s">
        <v>322</v>
      </c>
      <c r="O39" s="19" t="s">
        <v>322</v>
      </c>
      <c r="P39" s="19" t="s">
        <v>254</v>
      </c>
      <c r="Q39" s="20" t="str">
        <f t="shared" si="6"/>
        <v>Partial</v>
      </c>
      <c r="R39" s="21" t="s">
        <v>322</v>
      </c>
      <c r="S39" s="19" t="s">
        <v>2716</v>
      </c>
      <c r="T39" s="19" t="s">
        <v>249</v>
      </c>
      <c r="U39" s="19" t="s">
        <v>249</v>
      </c>
      <c r="V39" s="19" t="s">
        <v>254</v>
      </c>
      <c r="W39" s="19" t="s">
        <v>249</v>
      </c>
      <c r="X39" s="19" t="s">
        <v>322</v>
      </c>
      <c r="Y39" s="20" t="str">
        <f t="shared" si="7"/>
        <v>Partial</v>
      </c>
      <c r="Z39" s="21" t="s">
        <v>322</v>
      </c>
      <c r="AA39" s="19" t="s">
        <v>2717</v>
      </c>
      <c r="AB39" s="19" t="s">
        <v>254</v>
      </c>
      <c r="AC39" s="19" t="s">
        <v>2541</v>
      </c>
      <c r="AD39" s="19" t="s">
        <v>254</v>
      </c>
      <c r="AE39" s="19" t="s">
        <v>254</v>
      </c>
      <c r="AF39" s="19" t="s">
        <v>254</v>
      </c>
      <c r="AG39" s="20" t="str">
        <f t="shared" si="8"/>
        <v>Limited</v>
      </c>
      <c r="AH39" s="21" t="s">
        <v>2577</v>
      </c>
      <c r="AI39" s="19" t="s">
        <v>2718</v>
      </c>
      <c r="AJ39" s="19" t="s">
        <v>254</v>
      </c>
      <c r="AK39" s="19" t="s">
        <v>254</v>
      </c>
      <c r="AL39" s="19" t="s">
        <v>254</v>
      </c>
      <c r="AM39" s="19" t="s">
        <v>322</v>
      </c>
      <c r="AN39" s="19" t="s">
        <v>249</v>
      </c>
      <c r="AO39" s="20" t="str">
        <f>IF(COUNTA(AJ39:AN39)=0,"",IF(AND(COUNTIF(AJ39:AN39,"Yes")&gt;=4,OR(LEFT('1. Descriptive Extraction'!$Z39,1)="3",LEFT('1. Descriptive Extraction'!$Z39,1)="4")),"Strong",IF(COUNTIF(AJ39:AN39,"Yes")+COUNTIF(AJ39:AN39,"Partial")&lt;=1,"Limited","Partial")))</f>
        <v>Partial</v>
      </c>
      <c r="AP39" s="21" t="s">
        <v>2577</v>
      </c>
      <c r="AQ39" s="19" t="s">
        <v>2719</v>
      </c>
      <c r="AR39" s="3"/>
      <c r="AS39" s="3" t="str">
        <f t="shared" si="9"/>
        <v>IM</v>
      </c>
    </row>
    <row r="40" spans="1:45" ht="90.75" customHeight="1" x14ac:dyDescent="0.2">
      <c r="A40" s="18" t="str">
        <f>'1. Descriptive Extraction'!A40</f>
        <v>S038</v>
      </c>
      <c r="B40" s="18" t="str">
        <f>LEFT('1. Descriptive Extraction'!B40,44)</f>
        <v>Evaluating the Efficacy of Large Language Mo</v>
      </c>
      <c r="C40" s="19" t="s">
        <v>322</v>
      </c>
      <c r="D40" s="19" t="s">
        <v>254</v>
      </c>
      <c r="E40" s="19" t="s">
        <v>322</v>
      </c>
      <c r="F40" s="19" t="s">
        <v>322</v>
      </c>
      <c r="G40" s="19" t="s">
        <v>322</v>
      </c>
      <c r="H40" s="20" t="str">
        <f t="shared" si="5"/>
        <v>Partial</v>
      </c>
      <c r="I40" s="21" t="s">
        <v>322</v>
      </c>
      <c r="J40" s="19" t="s">
        <v>2720</v>
      </c>
      <c r="K40" s="19" t="s">
        <v>249</v>
      </c>
      <c r="L40" s="19" t="s">
        <v>322</v>
      </c>
      <c r="M40" s="19" t="s">
        <v>322</v>
      </c>
      <c r="N40" s="19" t="s">
        <v>322</v>
      </c>
      <c r="O40" s="19" t="s">
        <v>322</v>
      </c>
      <c r="P40" s="19" t="s">
        <v>254</v>
      </c>
      <c r="Q40" s="20" t="str">
        <f t="shared" si="6"/>
        <v>Partial</v>
      </c>
      <c r="R40" s="21" t="s">
        <v>322</v>
      </c>
      <c r="S40" s="19" t="s">
        <v>2721</v>
      </c>
      <c r="T40" s="19" t="s">
        <v>322</v>
      </c>
      <c r="U40" s="19" t="s">
        <v>322</v>
      </c>
      <c r="V40" s="19" t="s">
        <v>254</v>
      </c>
      <c r="W40" s="19" t="s">
        <v>254</v>
      </c>
      <c r="X40" s="19" t="s">
        <v>322</v>
      </c>
      <c r="Y40" s="20" t="str">
        <f t="shared" si="7"/>
        <v>Partial</v>
      </c>
      <c r="Z40" s="21" t="s">
        <v>322</v>
      </c>
      <c r="AA40" s="19" t="s">
        <v>2722</v>
      </c>
      <c r="AB40" s="19" t="s">
        <v>254</v>
      </c>
      <c r="AC40" s="19" t="s">
        <v>254</v>
      </c>
      <c r="AD40" s="19" t="s">
        <v>322</v>
      </c>
      <c r="AE40" s="19" t="s">
        <v>322</v>
      </c>
      <c r="AF40" s="19" t="s">
        <v>249</v>
      </c>
      <c r="AG40" s="20" t="str">
        <f t="shared" si="8"/>
        <v>Partial</v>
      </c>
      <c r="AH40" s="21" t="s">
        <v>2577</v>
      </c>
      <c r="AI40" s="19" t="s">
        <v>2723</v>
      </c>
      <c r="AJ40" s="19" t="s">
        <v>322</v>
      </c>
      <c r="AK40" s="19" t="s">
        <v>249</v>
      </c>
      <c r="AL40" s="19" t="s">
        <v>322</v>
      </c>
      <c r="AM40" s="19" t="s">
        <v>322</v>
      </c>
      <c r="AN40" s="19" t="s">
        <v>249</v>
      </c>
      <c r="AO40" s="20" t="str">
        <f>IF(COUNTA(AJ40:AN40)=0,"",IF(AND(COUNTIF(AJ40:AN40,"Yes")&gt;=4,OR(LEFT('1. Descriptive Extraction'!$Z40,1)="3",LEFT('1. Descriptive Extraction'!$Z40,1)="4")),"Strong",IF(COUNTIF(AJ40:AN40,"Yes")+COUNTIF(AJ40:AN40,"Partial")&lt;=1,"Limited","Partial")))</f>
        <v>Partial</v>
      </c>
      <c r="AP40" s="21" t="s">
        <v>2577</v>
      </c>
      <c r="AQ40" s="19" t="s">
        <v>2724</v>
      </c>
      <c r="AR40" s="3"/>
      <c r="AS40" s="3" t="str">
        <f t="shared" si="9"/>
        <v>EQ IM</v>
      </c>
    </row>
    <row r="41" spans="1:45" ht="105" customHeight="1" x14ac:dyDescent="0.2">
      <c r="A41" s="18" t="str">
        <f>'1. Descriptive Extraction'!A41</f>
        <v>S039</v>
      </c>
      <c r="B41" s="18" t="str">
        <f>LEFT('1. Descriptive Extraction'!B41,44)</f>
        <v>Automated Evaluation of Large Language Model</v>
      </c>
      <c r="C41" s="19" t="s">
        <v>322</v>
      </c>
      <c r="D41" s="19" t="s">
        <v>322</v>
      </c>
      <c r="E41" s="19" t="s">
        <v>322</v>
      </c>
      <c r="F41" s="19" t="s">
        <v>249</v>
      </c>
      <c r="G41" s="19" t="s">
        <v>322</v>
      </c>
      <c r="H41" s="20" t="str">
        <f t="shared" si="5"/>
        <v>Partial</v>
      </c>
      <c r="I41" s="21" t="s">
        <v>322</v>
      </c>
      <c r="J41" s="19" t="s">
        <v>2725</v>
      </c>
      <c r="K41" s="19" t="s">
        <v>249</v>
      </c>
      <c r="L41" s="19" t="s">
        <v>322</v>
      </c>
      <c r="M41" s="19" t="s">
        <v>322</v>
      </c>
      <c r="N41" s="19" t="s">
        <v>322</v>
      </c>
      <c r="O41" s="19" t="s">
        <v>322</v>
      </c>
      <c r="P41" s="19" t="s">
        <v>254</v>
      </c>
      <c r="Q41" s="20" t="str">
        <f t="shared" si="6"/>
        <v>Partial</v>
      </c>
      <c r="R41" s="21" t="s">
        <v>322</v>
      </c>
      <c r="S41" s="19" t="s">
        <v>2726</v>
      </c>
      <c r="T41" s="19" t="s">
        <v>322</v>
      </c>
      <c r="U41" s="19" t="s">
        <v>2541</v>
      </c>
      <c r="V41" s="19" t="s">
        <v>322</v>
      </c>
      <c r="W41" s="19" t="s">
        <v>2541</v>
      </c>
      <c r="X41" s="19" t="s">
        <v>322</v>
      </c>
      <c r="Y41" s="20" t="str">
        <f t="shared" si="7"/>
        <v>Partial</v>
      </c>
      <c r="Z41" s="21" t="s">
        <v>322</v>
      </c>
      <c r="AA41" s="19" t="s">
        <v>2727</v>
      </c>
      <c r="AB41" s="19" t="s">
        <v>322</v>
      </c>
      <c r="AC41" s="19" t="s">
        <v>2541</v>
      </c>
      <c r="AD41" s="19" t="s">
        <v>322</v>
      </c>
      <c r="AE41" s="19" t="s">
        <v>254</v>
      </c>
      <c r="AF41" s="19" t="s">
        <v>322</v>
      </c>
      <c r="AG41" s="20" t="str">
        <f t="shared" si="8"/>
        <v>Partial</v>
      </c>
      <c r="AH41" s="21" t="s">
        <v>2577</v>
      </c>
      <c r="AI41" s="19" t="s">
        <v>2728</v>
      </c>
      <c r="AJ41" s="19" t="s">
        <v>249</v>
      </c>
      <c r="AK41" s="19" t="s">
        <v>249</v>
      </c>
      <c r="AL41" s="19" t="s">
        <v>322</v>
      </c>
      <c r="AM41" s="19" t="s">
        <v>322</v>
      </c>
      <c r="AN41" s="19" t="s">
        <v>249</v>
      </c>
      <c r="AO41" s="20" t="str">
        <f>IF(COUNTA(AJ41:AN41)=0,"",IF(AND(COUNTIF(AJ41:AN41,"Yes")&gt;=4,OR(LEFT('1. Descriptive Extraction'!$Z41,1)="3",LEFT('1. Descriptive Extraction'!$Z41,1)="4")),"Strong",IF(COUNTIF(AJ41:AN41,"Yes")+COUNTIF(AJ41:AN41,"Partial")&lt;=1,"Limited","Partial")))</f>
        <v>Partial</v>
      </c>
      <c r="AP41" s="21" t="s">
        <v>322</v>
      </c>
      <c r="AQ41" s="19" t="s">
        <v>2729</v>
      </c>
      <c r="AR41" s="3"/>
      <c r="AS41" s="3" t="str">
        <f t="shared" si="9"/>
        <v>EQ</v>
      </c>
    </row>
    <row r="42" spans="1:45" ht="76.5" customHeight="1" x14ac:dyDescent="0.2">
      <c r="A42" s="18" t="str">
        <f>'1. Descriptive Extraction'!A42</f>
        <v>S040</v>
      </c>
      <c r="B42" s="18" t="str">
        <f>LEFT('1. Descriptive Extraction'!B42,44)</f>
        <v>An integrated language-vision foundation mod</v>
      </c>
      <c r="C42" s="19" t="s">
        <v>322</v>
      </c>
      <c r="D42" s="19" t="s">
        <v>254</v>
      </c>
      <c r="E42" s="19" t="s">
        <v>322</v>
      </c>
      <c r="F42" s="19" t="s">
        <v>249</v>
      </c>
      <c r="G42" s="19" t="s">
        <v>322</v>
      </c>
      <c r="H42" s="20" t="str">
        <f t="shared" si="5"/>
        <v>Partial</v>
      </c>
      <c r="I42" s="21" t="s">
        <v>322</v>
      </c>
      <c r="J42" s="19" t="s">
        <v>2730</v>
      </c>
      <c r="K42" s="19" t="s">
        <v>249</v>
      </c>
      <c r="L42" s="19" t="s">
        <v>322</v>
      </c>
      <c r="M42" s="19" t="s">
        <v>322</v>
      </c>
      <c r="N42" s="19" t="s">
        <v>249</v>
      </c>
      <c r="O42" s="19" t="s">
        <v>322</v>
      </c>
      <c r="P42" s="19" t="s">
        <v>254</v>
      </c>
      <c r="Q42" s="20" t="str">
        <f t="shared" si="6"/>
        <v>Partial</v>
      </c>
      <c r="R42" s="21" t="s">
        <v>322</v>
      </c>
      <c r="S42" s="19" t="s">
        <v>2731</v>
      </c>
      <c r="T42" s="19" t="s">
        <v>322</v>
      </c>
      <c r="U42" s="19" t="s">
        <v>322</v>
      </c>
      <c r="V42" s="19" t="s">
        <v>254</v>
      </c>
      <c r="W42" s="19" t="s">
        <v>322</v>
      </c>
      <c r="X42" s="19" t="s">
        <v>322</v>
      </c>
      <c r="Y42" s="20" t="str">
        <f t="shared" si="7"/>
        <v>Partial</v>
      </c>
      <c r="Z42" s="21" t="s">
        <v>322</v>
      </c>
      <c r="AA42" s="19" t="s">
        <v>2732</v>
      </c>
      <c r="AB42" s="19" t="s">
        <v>322</v>
      </c>
      <c r="AC42" s="19" t="s">
        <v>2541</v>
      </c>
      <c r="AD42" s="19" t="s">
        <v>322</v>
      </c>
      <c r="AE42" s="19" t="s">
        <v>322</v>
      </c>
      <c r="AF42" s="19" t="s">
        <v>249</v>
      </c>
      <c r="AG42" s="20" t="str">
        <f t="shared" si="8"/>
        <v>Partial</v>
      </c>
      <c r="AH42" s="21" t="s">
        <v>322</v>
      </c>
      <c r="AI42" s="19" t="s">
        <v>2733</v>
      </c>
      <c r="AJ42" s="19" t="s">
        <v>249</v>
      </c>
      <c r="AK42" s="19" t="s">
        <v>249</v>
      </c>
      <c r="AL42" s="19" t="s">
        <v>322</v>
      </c>
      <c r="AM42" s="19" t="s">
        <v>322</v>
      </c>
      <c r="AN42" s="19" t="s">
        <v>322</v>
      </c>
      <c r="AO42" s="20" t="str">
        <f>IF(COUNTA(AJ42:AN42)=0,"",IF(AND(COUNTIF(AJ42:AN42,"Yes")&gt;=4,OR(LEFT('1. Descriptive Extraction'!$Z42,1)="3",LEFT('1. Descriptive Extraction'!$Z42,1)="4")),"Strong",IF(COUNTIF(AJ42:AN42,"Yes")+COUNTIF(AJ42:AN42,"Partial")&lt;=1,"Limited","Partial")))</f>
        <v>Partial</v>
      </c>
      <c r="AP42" s="21" t="s">
        <v>322</v>
      </c>
      <c r="AQ42" s="19" t="s">
        <v>2734</v>
      </c>
      <c r="AR42" s="3"/>
      <c r="AS42" s="3" t="str">
        <f t="shared" si="9"/>
        <v/>
      </c>
    </row>
    <row r="43" spans="1:45" ht="90.75" customHeight="1" x14ac:dyDescent="0.2">
      <c r="A43" s="18" t="str">
        <f>'1. Descriptive Extraction'!A43</f>
        <v>S041</v>
      </c>
      <c r="B43" s="18" t="str">
        <f>LEFT('1. Descriptive Extraction'!B43,44)</f>
        <v>Use of an Untrained Large Language Model for</v>
      </c>
      <c r="C43" s="19" t="s">
        <v>322</v>
      </c>
      <c r="D43" s="19" t="s">
        <v>254</v>
      </c>
      <c r="E43" s="19" t="s">
        <v>249</v>
      </c>
      <c r="F43" s="19" t="s">
        <v>254</v>
      </c>
      <c r="G43" s="19" t="s">
        <v>322</v>
      </c>
      <c r="H43" s="20" t="str">
        <f t="shared" si="5"/>
        <v>Partial</v>
      </c>
      <c r="I43" s="21" t="s">
        <v>322</v>
      </c>
      <c r="J43" s="19" t="s">
        <v>2735</v>
      </c>
      <c r="K43" s="19" t="s">
        <v>249</v>
      </c>
      <c r="L43" s="19" t="s">
        <v>322</v>
      </c>
      <c r="M43" s="19" t="s">
        <v>322</v>
      </c>
      <c r="N43" s="19" t="s">
        <v>322</v>
      </c>
      <c r="O43" s="19" t="s">
        <v>322</v>
      </c>
      <c r="P43" s="19" t="s">
        <v>254</v>
      </c>
      <c r="Q43" s="20" t="str">
        <f t="shared" si="6"/>
        <v>Partial</v>
      </c>
      <c r="R43" s="21" t="s">
        <v>322</v>
      </c>
      <c r="S43" s="19" t="s">
        <v>2736</v>
      </c>
      <c r="T43" s="19" t="s">
        <v>322</v>
      </c>
      <c r="U43" s="19" t="s">
        <v>2541</v>
      </c>
      <c r="V43" s="19" t="s">
        <v>322</v>
      </c>
      <c r="W43" s="19" t="s">
        <v>2541</v>
      </c>
      <c r="X43" s="19" t="s">
        <v>322</v>
      </c>
      <c r="Y43" s="20" t="str">
        <f t="shared" si="7"/>
        <v>Partial</v>
      </c>
      <c r="Z43" s="21" t="s">
        <v>322</v>
      </c>
      <c r="AA43" s="19" t="s">
        <v>2737</v>
      </c>
      <c r="AB43" s="19" t="s">
        <v>254</v>
      </c>
      <c r="AC43" s="19" t="s">
        <v>254</v>
      </c>
      <c r="AD43" s="19" t="s">
        <v>322</v>
      </c>
      <c r="AE43" s="19" t="s">
        <v>254</v>
      </c>
      <c r="AF43" s="19" t="s">
        <v>254</v>
      </c>
      <c r="AG43" s="20" t="str">
        <f t="shared" si="8"/>
        <v>Limited</v>
      </c>
      <c r="AH43" s="21" t="s">
        <v>2577</v>
      </c>
      <c r="AI43" s="19" t="s">
        <v>2738</v>
      </c>
      <c r="AJ43" s="19" t="s">
        <v>254</v>
      </c>
      <c r="AK43" s="19" t="s">
        <v>254</v>
      </c>
      <c r="AL43" s="19" t="s">
        <v>254</v>
      </c>
      <c r="AM43" s="19" t="s">
        <v>322</v>
      </c>
      <c r="AN43" s="19" t="s">
        <v>322</v>
      </c>
      <c r="AO43" s="20" t="str">
        <f>IF(COUNTA(AJ43:AN43)=0,"",IF(AND(COUNTIF(AJ43:AN43,"Yes")&gt;=4,OR(LEFT('1. Descriptive Extraction'!$Z43,1)="3",LEFT('1. Descriptive Extraction'!$Z43,1)="4")),"Strong",IF(COUNTIF(AJ43:AN43,"Yes")+COUNTIF(AJ43:AN43,"Partial")&lt;=1,"Limited","Partial")))</f>
        <v>Partial</v>
      </c>
      <c r="AP43" s="21" t="s">
        <v>2577</v>
      </c>
      <c r="AQ43" s="19" t="s">
        <v>2739</v>
      </c>
      <c r="AR43" s="3"/>
      <c r="AS43" s="3" t="str">
        <f t="shared" si="9"/>
        <v>IM</v>
      </c>
    </row>
    <row r="44" spans="1:45" ht="90.75" customHeight="1" x14ac:dyDescent="0.2">
      <c r="A44" s="18" t="str">
        <f>'1. Descriptive Extraction'!A44</f>
        <v>S042</v>
      </c>
      <c r="B44" s="18" t="str">
        <f>LEFT('1. Descriptive Extraction'!B44,44)</f>
        <v>Can artificial intelligence replace biochemi</v>
      </c>
      <c r="C44" s="19" t="s">
        <v>254</v>
      </c>
      <c r="D44" s="19" t="s">
        <v>254</v>
      </c>
      <c r="E44" s="19" t="s">
        <v>322</v>
      </c>
      <c r="F44" s="19" t="s">
        <v>254</v>
      </c>
      <c r="G44" s="19" t="s">
        <v>322</v>
      </c>
      <c r="H44" s="20" t="str">
        <f t="shared" si="5"/>
        <v>Partial</v>
      </c>
      <c r="I44" s="21" t="s">
        <v>322</v>
      </c>
      <c r="J44" s="19" t="s">
        <v>2740</v>
      </c>
      <c r="K44" s="19" t="s">
        <v>249</v>
      </c>
      <c r="L44" s="19" t="s">
        <v>322</v>
      </c>
      <c r="M44" s="19" t="s">
        <v>249</v>
      </c>
      <c r="N44" s="19" t="s">
        <v>249</v>
      </c>
      <c r="O44" s="19" t="s">
        <v>322</v>
      </c>
      <c r="P44" s="19" t="s">
        <v>254</v>
      </c>
      <c r="Q44" s="20" t="str">
        <f t="shared" si="6"/>
        <v>Partial</v>
      </c>
      <c r="R44" s="21" t="s">
        <v>322</v>
      </c>
      <c r="S44" s="19" t="s">
        <v>2741</v>
      </c>
      <c r="T44" s="19" t="s">
        <v>249</v>
      </c>
      <c r="U44" s="19" t="s">
        <v>249</v>
      </c>
      <c r="V44" s="19" t="s">
        <v>249</v>
      </c>
      <c r="W44" s="19" t="s">
        <v>254</v>
      </c>
      <c r="X44" s="19" t="s">
        <v>322</v>
      </c>
      <c r="Y44" s="20" t="str">
        <f t="shared" si="7"/>
        <v>Partial</v>
      </c>
      <c r="Z44" s="21" t="s">
        <v>322</v>
      </c>
      <c r="AA44" s="19" t="s">
        <v>2742</v>
      </c>
      <c r="AB44" s="19" t="s">
        <v>254</v>
      </c>
      <c r="AC44" s="19" t="s">
        <v>249</v>
      </c>
      <c r="AD44" s="19" t="s">
        <v>322</v>
      </c>
      <c r="AE44" s="19" t="s">
        <v>322</v>
      </c>
      <c r="AF44" s="19" t="s">
        <v>249</v>
      </c>
      <c r="AG44" s="20" t="str">
        <f t="shared" si="8"/>
        <v>Partial</v>
      </c>
      <c r="AH44" s="21" t="s">
        <v>322</v>
      </c>
      <c r="AI44" s="19" t="s">
        <v>2743</v>
      </c>
      <c r="AJ44" s="19" t="s">
        <v>254</v>
      </c>
      <c r="AK44" s="19" t="s">
        <v>254</v>
      </c>
      <c r="AL44" s="19" t="s">
        <v>254</v>
      </c>
      <c r="AM44" s="19" t="s">
        <v>322</v>
      </c>
      <c r="AN44" s="19" t="s">
        <v>249</v>
      </c>
      <c r="AO44" s="20" t="str">
        <f>IF(COUNTA(AJ44:AN44)=0,"",IF(AND(COUNTIF(AJ44:AN44,"Yes")&gt;=4,OR(LEFT('1. Descriptive Extraction'!$Z44,1)="3",LEFT('1. Descriptive Extraction'!$Z44,1)="4")),"Strong",IF(COUNTIF(AJ44:AN44,"Yes")+COUNTIF(AJ44:AN44,"Partial")&lt;=1,"Limited","Partial")))</f>
        <v>Partial</v>
      </c>
      <c r="AP44" s="21" t="s">
        <v>2577</v>
      </c>
      <c r="AQ44" s="19" t="s">
        <v>2744</v>
      </c>
      <c r="AR44" s="3"/>
      <c r="AS44" s="3" t="str">
        <f t="shared" si="9"/>
        <v>IM</v>
      </c>
    </row>
    <row r="45" spans="1:45" ht="105" customHeight="1" x14ac:dyDescent="0.2">
      <c r="A45" s="18" t="str">
        <f>'1. Descriptive Extraction'!A45</f>
        <v>S043</v>
      </c>
      <c r="B45" s="18" t="str">
        <f>LEFT('1. Descriptive Extraction'!B45,44)</f>
        <v>Comparison of triage performance among DRP t</v>
      </c>
      <c r="C45" s="19" t="s">
        <v>322</v>
      </c>
      <c r="D45" s="19" t="s">
        <v>254</v>
      </c>
      <c r="E45" s="19" t="s">
        <v>249</v>
      </c>
      <c r="F45" s="19" t="s">
        <v>249</v>
      </c>
      <c r="G45" s="19" t="s">
        <v>322</v>
      </c>
      <c r="H45" s="20" t="str">
        <f t="shared" si="5"/>
        <v>Partial</v>
      </c>
      <c r="I45" s="21" t="s">
        <v>322</v>
      </c>
      <c r="J45" s="19" t="s">
        <v>2745</v>
      </c>
      <c r="K45" s="19" t="s">
        <v>322</v>
      </c>
      <c r="L45" s="19" t="s">
        <v>249</v>
      </c>
      <c r="M45" s="19" t="s">
        <v>322</v>
      </c>
      <c r="N45" s="19" t="s">
        <v>249</v>
      </c>
      <c r="O45" s="19" t="s">
        <v>322</v>
      </c>
      <c r="P45" s="19" t="s">
        <v>322</v>
      </c>
      <c r="Q45" s="20" t="str">
        <f t="shared" si="6"/>
        <v>Partial</v>
      </c>
      <c r="R45" s="21" t="s">
        <v>322</v>
      </c>
      <c r="S45" s="19" t="s">
        <v>2746</v>
      </c>
      <c r="T45" s="19" t="s">
        <v>254</v>
      </c>
      <c r="U45" s="19" t="s">
        <v>254</v>
      </c>
      <c r="V45" s="19" t="s">
        <v>254</v>
      </c>
      <c r="W45" s="19" t="s">
        <v>254</v>
      </c>
      <c r="X45" s="19" t="s">
        <v>322</v>
      </c>
      <c r="Y45" s="20" t="str">
        <f t="shared" si="7"/>
        <v>Limited</v>
      </c>
      <c r="Z45" s="21" t="s">
        <v>2577</v>
      </c>
      <c r="AA45" s="19" t="s">
        <v>2747</v>
      </c>
      <c r="AB45" s="19" t="s">
        <v>254</v>
      </c>
      <c r="AC45" s="19" t="s">
        <v>254</v>
      </c>
      <c r="AD45" s="19" t="s">
        <v>249</v>
      </c>
      <c r="AE45" s="19" t="s">
        <v>322</v>
      </c>
      <c r="AF45" s="19" t="s">
        <v>249</v>
      </c>
      <c r="AG45" s="20" t="str">
        <f t="shared" si="8"/>
        <v>Partial</v>
      </c>
      <c r="AH45" s="21" t="s">
        <v>322</v>
      </c>
      <c r="AI45" s="19" t="s">
        <v>2748</v>
      </c>
      <c r="AJ45" s="19" t="s">
        <v>249</v>
      </c>
      <c r="AK45" s="19" t="s">
        <v>249</v>
      </c>
      <c r="AL45" s="19" t="s">
        <v>322</v>
      </c>
      <c r="AM45" s="19" t="s">
        <v>322</v>
      </c>
      <c r="AN45" s="19" t="s">
        <v>249</v>
      </c>
      <c r="AO45" s="20" t="str">
        <f>IF(COUNTA(AJ45:AN45)=0,"",IF(AND(COUNTIF(AJ45:AN45,"Yes")&gt;=4,OR(LEFT('1. Descriptive Extraction'!$Z45,1)="3",LEFT('1. Descriptive Extraction'!$Z45,1)="4")),"Strong",IF(COUNTIF(AJ45:AN45,"Yes")+COUNTIF(AJ45:AN45,"Partial")&lt;=1,"Limited","Partial")))</f>
        <v>Partial</v>
      </c>
      <c r="AP45" s="21" t="s">
        <v>322</v>
      </c>
      <c r="AQ45" s="19" t="s">
        <v>2749</v>
      </c>
      <c r="AR45" s="3"/>
      <c r="AS45" s="3" t="str">
        <f t="shared" si="9"/>
        <v/>
      </c>
    </row>
    <row r="46" spans="1:45" ht="105" customHeight="1" x14ac:dyDescent="0.2">
      <c r="A46" s="18" t="str">
        <f>'1. Descriptive Extraction'!A46</f>
        <v>S044</v>
      </c>
      <c r="B46" s="18" t="str">
        <f>LEFT('1. Descriptive Extraction'!B46,44)</f>
        <v>Large language models outperform general pra</v>
      </c>
      <c r="C46" s="19" t="s">
        <v>322</v>
      </c>
      <c r="D46" s="19" t="s">
        <v>254</v>
      </c>
      <c r="E46" s="19" t="s">
        <v>249</v>
      </c>
      <c r="F46" s="19" t="s">
        <v>254</v>
      </c>
      <c r="G46" s="19" t="s">
        <v>322</v>
      </c>
      <c r="H46" s="20" t="str">
        <f t="shared" si="5"/>
        <v>Partial</v>
      </c>
      <c r="I46" s="21" t="s">
        <v>322</v>
      </c>
      <c r="J46" s="19" t="s">
        <v>2750</v>
      </c>
      <c r="K46" s="19" t="s">
        <v>322</v>
      </c>
      <c r="L46" s="19" t="s">
        <v>322</v>
      </c>
      <c r="M46" s="19" t="s">
        <v>322</v>
      </c>
      <c r="N46" s="19" t="s">
        <v>322</v>
      </c>
      <c r="O46" s="19" t="s">
        <v>322</v>
      </c>
      <c r="P46" s="19" t="s">
        <v>249</v>
      </c>
      <c r="Q46" s="20" t="str">
        <f t="shared" si="6"/>
        <v>Partial</v>
      </c>
      <c r="R46" s="21" t="s">
        <v>322</v>
      </c>
      <c r="S46" s="19" t="s">
        <v>2751</v>
      </c>
      <c r="T46" s="19" t="s">
        <v>322</v>
      </c>
      <c r="U46" s="19" t="s">
        <v>322</v>
      </c>
      <c r="V46" s="19" t="s">
        <v>254</v>
      </c>
      <c r="W46" s="19" t="s">
        <v>322</v>
      </c>
      <c r="X46" s="19" t="s">
        <v>322</v>
      </c>
      <c r="Y46" s="20" t="str">
        <f t="shared" si="7"/>
        <v>Partial</v>
      </c>
      <c r="Z46" s="21" t="s">
        <v>322</v>
      </c>
      <c r="AA46" s="19" t="s">
        <v>2752</v>
      </c>
      <c r="AB46" s="19" t="s">
        <v>254</v>
      </c>
      <c r="AC46" s="19" t="s">
        <v>254</v>
      </c>
      <c r="AD46" s="19" t="s">
        <v>322</v>
      </c>
      <c r="AE46" s="19" t="s">
        <v>322</v>
      </c>
      <c r="AF46" s="19" t="s">
        <v>322</v>
      </c>
      <c r="AG46" s="20" t="str">
        <f t="shared" si="8"/>
        <v>Partial</v>
      </c>
      <c r="AH46" s="21" t="s">
        <v>2577</v>
      </c>
      <c r="AI46" s="19" t="s">
        <v>2753</v>
      </c>
      <c r="AJ46" s="19" t="s">
        <v>254</v>
      </c>
      <c r="AK46" s="19" t="s">
        <v>254</v>
      </c>
      <c r="AL46" s="19" t="s">
        <v>322</v>
      </c>
      <c r="AM46" s="19" t="s">
        <v>322</v>
      </c>
      <c r="AN46" s="19" t="s">
        <v>249</v>
      </c>
      <c r="AO46" s="20" t="str">
        <f>IF(COUNTA(AJ46:AN46)=0,"",IF(AND(COUNTIF(AJ46:AN46,"Yes")&gt;=4,OR(LEFT('1. Descriptive Extraction'!$Z46,1)="3",LEFT('1. Descriptive Extraction'!$Z46,1)="4")),"Strong",IF(COUNTIF(AJ46:AN46,"Yes")+COUNTIF(AJ46:AN46,"Partial")&lt;=1,"Limited","Partial")))</f>
        <v>Partial</v>
      </c>
      <c r="AP46" s="21" t="s">
        <v>2577</v>
      </c>
      <c r="AQ46" s="19" t="s">
        <v>2754</v>
      </c>
      <c r="AR46" s="3"/>
      <c r="AS46" s="3" t="str">
        <f t="shared" si="9"/>
        <v>EQ IM</v>
      </c>
    </row>
    <row r="47" spans="1:45" ht="90.75" customHeight="1" x14ac:dyDescent="0.2">
      <c r="A47" s="18" t="str">
        <f>'1. Descriptive Extraction'!A47</f>
        <v>S045</v>
      </c>
      <c r="B47" s="18" t="str">
        <f>LEFT('1. Descriptive Extraction'!B47,44)</f>
        <v>Diagnostic Accuracy of Differential-Diagnosi</v>
      </c>
      <c r="C47" s="19" t="s">
        <v>322</v>
      </c>
      <c r="D47" s="19" t="s">
        <v>254</v>
      </c>
      <c r="E47" s="19" t="s">
        <v>249</v>
      </c>
      <c r="F47" s="19" t="s">
        <v>254</v>
      </c>
      <c r="G47" s="19" t="s">
        <v>254</v>
      </c>
      <c r="H47" s="20" t="str">
        <f t="shared" si="5"/>
        <v>Partial</v>
      </c>
      <c r="I47" s="21" t="s">
        <v>322</v>
      </c>
      <c r="J47" s="19" t="s">
        <v>2755</v>
      </c>
      <c r="K47" s="19" t="s">
        <v>249</v>
      </c>
      <c r="L47" s="19" t="s">
        <v>322</v>
      </c>
      <c r="M47" s="19" t="s">
        <v>322</v>
      </c>
      <c r="N47" s="19" t="s">
        <v>249</v>
      </c>
      <c r="O47" s="19" t="s">
        <v>322</v>
      </c>
      <c r="P47" s="19" t="s">
        <v>254</v>
      </c>
      <c r="Q47" s="20" t="str">
        <f t="shared" si="6"/>
        <v>Partial</v>
      </c>
      <c r="R47" s="21" t="s">
        <v>322</v>
      </c>
      <c r="S47" s="19" t="s">
        <v>2756</v>
      </c>
      <c r="T47" s="19" t="s">
        <v>254</v>
      </c>
      <c r="U47" s="19" t="s">
        <v>254</v>
      </c>
      <c r="V47" s="19" t="s">
        <v>254</v>
      </c>
      <c r="W47" s="19" t="s">
        <v>254</v>
      </c>
      <c r="X47" s="19" t="s">
        <v>322</v>
      </c>
      <c r="Y47" s="20" t="str">
        <f t="shared" si="7"/>
        <v>Limited</v>
      </c>
      <c r="Z47" s="21" t="s">
        <v>2577</v>
      </c>
      <c r="AA47" s="19" t="s">
        <v>2757</v>
      </c>
      <c r="AB47" s="19" t="s">
        <v>254</v>
      </c>
      <c r="AC47" s="19" t="s">
        <v>254</v>
      </c>
      <c r="AD47" s="19" t="s">
        <v>322</v>
      </c>
      <c r="AE47" s="19" t="s">
        <v>254</v>
      </c>
      <c r="AF47" s="19" t="s">
        <v>254</v>
      </c>
      <c r="AG47" s="20" t="str">
        <f t="shared" si="8"/>
        <v>Limited</v>
      </c>
      <c r="AH47" s="21" t="s">
        <v>2577</v>
      </c>
      <c r="AI47" s="19" t="s">
        <v>2758</v>
      </c>
      <c r="AJ47" s="19" t="s">
        <v>254</v>
      </c>
      <c r="AK47" s="19" t="s">
        <v>254</v>
      </c>
      <c r="AL47" s="19" t="s">
        <v>254</v>
      </c>
      <c r="AM47" s="19" t="s">
        <v>322</v>
      </c>
      <c r="AN47" s="19" t="s">
        <v>322</v>
      </c>
      <c r="AO47" s="20" t="str">
        <f>IF(COUNTA(AJ47:AN47)=0,"",IF(AND(COUNTIF(AJ47:AN47,"Yes")&gt;=4,OR(LEFT('1. Descriptive Extraction'!$Z47,1)="3",LEFT('1. Descriptive Extraction'!$Z47,1)="4")),"Strong",IF(COUNTIF(AJ47:AN47,"Yes")+COUNTIF(AJ47:AN47,"Partial")&lt;=1,"Limited","Partial")))</f>
        <v>Partial</v>
      </c>
      <c r="AP47" s="21" t="s">
        <v>2577</v>
      </c>
      <c r="AQ47" s="19" t="s">
        <v>2759</v>
      </c>
      <c r="AR47" s="3"/>
      <c r="AS47" s="3" t="str">
        <f t="shared" si="9"/>
        <v>IM</v>
      </c>
    </row>
    <row r="48" spans="1:45" ht="105" customHeight="1" x14ac:dyDescent="0.2">
      <c r="A48" s="18" t="str">
        <f>'1. Descriptive Extraction'!A48</f>
        <v>S046</v>
      </c>
      <c r="B48" s="18" t="str">
        <f>LEFT('1. Descriptive Extraction'!B48,44)</f>
        <v>Detecting emergencies in patient portal mess</v>
      </c>
      <c r="C48" s="19" t="s">
        <v>249</v>
      </c>
      <c r="D48" s="19" t="s">
        <v>322</v>
      </c>
      <c r="E48" s="19" t="s">
        <v>249</v>
      </c>
      <c r="F48" s="19" t="s">
        <v>322</v>
      </c>
      <c r="G48" s="19" t="s">
        <v>322</v>
      </c>
      <c r="H48" s="20" t="str">
        <f t="shared" si="5"/>
        <v>Partial</v>
      </c>
      <c r="I48" s="21" t="s">
        <v>322</v>
      </c>
      <c r="J48" s="19" t="s">
        <v>2760</v>
      </c>
      <c r="K48" s="19" t="s">
        <v>249</v>
      </c>
      <c r="L48" s="19" t="s">
        <v>322</v>
      </c>
      <c r="M48" s="19" t="s">
        <v>322</v>
      </c>
      <c r="N48" s="19" t="s">
        <v>249</v>
      </c>
      <c r="O48" s="19" t="s">
        <v>322</v>
      </c>
      <c r="P48" s="19" t="s">
        <v>254</v>
      </c>
      <c r="Q48" s="20" t="str">
        <f t="shared" si="6"/>
        <v>Partial</v>
      </c>
      <c r="R48" s="21" t="s">
        <v>322</v>
      </c>
      <c r="S48" s="19" t="s">
        <v>2761</v>
      </c>
      <c r="T48" s="19" t="s">
        <v>249</v>
      </c>
      <c r="U48" s="19" t="s">
        <v>249</v>
      </c>
      <c r="V48" s="19" t="s">
        <v>322</v>
      </c>
      <c r="W48" s="19" t="s">
        <v>249</v>
      </c>
      <c r="X48" s="19" t="s">
        <v>322</v>
      </c>
      <c r="Y48" s="20" t="str">
        <f t="shared" si="7"/>
        <v>Partial</v>
      </c>
      <c r="Z48" s="21" t="s">
        <v>322</v>
      </c>
      <c r="AA48" s="19" t="s">
        <v>2762</v>
      </c>
      <c r="AB48" s="19" t="s">
        <v>254</v>
      </c>
      <c r="AC48" s="19" t="s">
        <v>254</v>
      </c>
      <c r="AD48" s="19" t="s">
        <v>322</v>
      </c>
      <c r="AE48" s="19" t="s">
        <v>254</v>
      </c>
      <c r="AF48" s="19" t="s">
        <v>322</v>
      </c>
      <c r="AG48" s="20" t="str">
        <f t="shared" si="8"/>
        <v>Partial</v>
      </c>
      <c r="AH48" s="21" t="s">
        <v>2577</v>
      </c>
      <c r="AI48" s="19" t="s">
        <v>2763</v>
      </c>
      <c r="AJ48" s="19" t="s">
        <v>249</v>
      </c>
      <c r="AK48" s="19" t="s">
        <v>249</v>
      </c>
      <c r="AL48" s="19" t="s">
        <v>322</v>
      </c>
      <c r="AM48" s="19" t="s">
        <v>322</v>
      </c>
      <c r="AN48" s="19" t="s">
        <v>249</v>
      </c>
      <c r="AO48" s="20" t="str">
        <f>IF(COUNTA(AJ48:AN48)=0,"",IF(AND(COUNTIF(AJ48:AN48,"Yes")&gt;=4,OR(LEFT('1. Descriptive Extraction'!$Z48,1)="3",LEFT('1. Descriptive Extraction'!$Z48,1)="4")),"Strong",IF(COUNTIF(AJ48:AN48,"Yes")+COUNTIF(AJ48:AN48,"Partial")&lt;=1,"Limited","Partial")))</f>
        <v>Partial</v>
      </c>
      <c r="AP48" s="21" t="s">
        <v>322</v>
      </c>
      <c r="AQ48" s="19" t="s">
        <v>2764</v>
      </c>
      <c r="AR48" s="3"/>
      <c r="AS48" s="3" t="str">
        <f t="shared" si="9"/>
        <v>EQ</v>
      </c>
    </row>
    <row r="49" spans="1:45" ht="177.75" customHeight="1" x14ac:dyDescent="0.2">
      <c r="A49" s="18" t="str">
        <f>'1. Descriptive Extraction'!A49</f>
        <v>S047</v>
      </c>
      <c r="B49" s="18" t="str">
        <f>LEFT('1. Descriptive Extraction'!B49,44)</f>
        <v>Development and Evaluation of a GPT4-Based O</v>
      </c>
      <c r="C49" s="19" t="s">
        <v>322</v>
      </c>
      <c r="D49" s="19" t="s">
        <v>254</v>
      </c>
      <c r="E49" s="19" t="s">
        <v>322</v>
      </c>
      <c r="F49" s="19" t="s">
        <v>322</v>
      </c>
      <c r="G49" s="19" t="s">
        <v>254</v>
      </c>
      <c r="H49" s="20" t="str">
        <f t="shared" si="5"/>
        <v>Partial</v>
      </c>
      <c r="I49" s="21" t="s">
        <v>322</v>
      </c>
      <c r="J49" s="19" t="s">
        <v>2765</v>
      </c>
      <c r="K49" s="19" t="s">
        <v>249</v>
      </c>
      <c r="L49" s="19" t="s">
        <v>322</v>
      </c>
      <c r="M49" s="19" t="s">
        <v>322</v>
      </c>
      <c r="N49" s="19" t="s">
        <v>249</v>
      </c>
      <c r="O49" s="19" t="s">
        <v>322</v>
      </c>
      <c r="P49" s="19" t="s">
        <v>254</v>
      </c>
      <c r="Q49" s="20" t="str">
        <f t="shared" si="6"/>
        <v>Partial</v>
      </c>
      <c r="R49" s="21" t="s">
        <v>322</v>
      </c>
      <c r="S49" s="19" t="s">
        <v>2766</v>
      </c>
      <c r="T49" s="19" t="s">
        <v>322</v>
      </c>
      <c r="U49" s="19" t="s">
        <v>254</v>
      </c>
      <c r="V49" s="19" t="s">
        <v>322</v>
      </c>
      <c r="W49" s="19" t="s">
        <v>254</v>
      </c>
      <c r="X49" s="19" t="s">
        <v>322</v>
      </c>
      <c r="Y49" s="20" t="str">
        <f t="shared" si="7"/>
        <v>Partial</v>
      </c>
      <c r="Z49" s="21" t="s">
        <v>322</v>
      </c>
      <c r="AA49" s="19" t="s">
        <v>2767</v>
      </c>
      <c r="AB49" s="19" t="s">
        <v>254</v>
      </c>
      <c r="AC49" s="19" t="s">
        <v>254</v>
      </c>
      <c r="AD49" s="19" t="s">
        <v>322</v>
      </c>
      <c r="AE49" s="19" t="s">
        <v>254</v>
      </c>
      <c r="AF49" s="19" t="s">
        <v>322</v>
      </c>
      <c r="AG49" s="20" t="str">
        <f t="shared" si="8"/>
        <v>Partial</v>
      </c>
      <c r="AH49" s="21" t="s">
        <v>2577</v>
      </c>
      <c r="AI49" s="19" t="s">
        <v>2768</v>
      </c>
      <c r="AJ49" s="19" t="s">
        <v>249</v>
      </c>
      <c r="AK49" s="19" t="s">
        <v>249</v>
      </c>
      <c r="AL49" s="19" t="s">
        <v>322</v>
      </c>
      <c r="AM49" s="19" t="s">
        <v>322</v>
      </c>
      <c r="AN49" s="19" t="s">
        <v>322</v>
      </c>
      <c r="AO49" s="20" t="str">
        <f>IF(COUNTA(AJ49:AN49)=0,"",IF(AND(COUNTIF(AJ49:AN49,"Yes")&gt;=4,OR(LEFT('1. Descriptive Extraction'!$Z49,1)="3",LEFT('1. Descriptive Extraction'!$Z49,1)="4")),"Strong",IF(COUNTIF(AJ49:AN49,"Yes")+COUNTIF(AJ49:AN49,"Partial")&lt;=1,"Limited","Partial")))</f>
        <v>Partial</v>
      </c>
      <c r="AP49" s="21" t="s">
        <v>322</v>
      </c>
      <c r="AQ49" s="19" t="s">
        <v>2769</v>
      </c>
      <c r="AR49" s="11"/>
      <c r="AS49" s="11" t="str">
        <f t="shared" si="9"/>
        <v>EQ</v>
      </c>
    </row>
    <row r="50" spans="1:45" ht="207" customHeight="1" x14ac:dyDescent="0.2">
      <c r="A50" s="18" t="str">
        <f>'1. Descriptive Extraction'!A50</f>
        <v>S048</v>
      </c>
      <c r="B50" s="18" t="str">
        <f>LEFT('1. Descriptive Extraction'!B50,44)</f>
        <v>HELIOT: LLM-Based CDSS for adverse drug reac</v>
      </c>
      <c r="C50" s="19" t="s">
        <v>322</v>
      </c>
      <c r="D50" s="19" t="s">
        <v>254</v>
      </c>
      <c r="E50" s="19" t="s">
        <v>322</v>
      </c>
      <c r="F50" s="19" t="s">
        <v>322</v>
      </c>
      <c r="G50" s="19" t="s">
        <v>249</v>
      </c>
      <c r="H50" s="20" t="str">
        <f t="shared" si="5"/>
        <v>Partial</v>
      </c>
      <c r="I50" s="21" t="s">
        <v>322</v>
      </c>
      <c r="J50" s="19" t="s">
        <v>2770</v>
      </c>
      <c r="K50" s="19" t="s">
        <v>249</v>
      </c>
      <c r="L50" s="19" t="s">
        <v>322</v>
      </c>
      <c r="M50" s="19" t="s">
        <v>322</v>
      </c>
      <c r="N50" s="19" t="s">
        <v>249</v>
      </c>
      <c r="O50" s="19" t="s">
        <v>322</v>
      </c>
      <c r="P50" s="19" t="s">
        <v>249</v>
      </c>
      <c r="Q50" s="20" t="str">
        <f t="shared" si="6"/>
        <v>Partial</v>
      </c>
      <c r="R50" s="21" t="s">
        <v>322</v>
      </c>
      <c r="S50" s="19" t="s">
        <v>2771</v>
      </c>
      <c r="T50" s="19" t="s">
        <v>249</v>
      </c>
      <c r="U50" s="19" t="s">
        <v>249</v>
      </c>
      <c r="V50" s="19" t="s">
        <v>254</v>
      </c>
      <c r="W50" s="19" t="s">
        <v>249</v>
      </c>
      <c r="X50" s="19" t="s">
        <v>249</v>
      </c>
      <c r="Y50" s="20" t="str">
        <f t="shared" si="7"/>
        <v>Strong</v>
      </c>
      <c r="Z50" s="21" t="s">
        <v>2535</v>
      </c>
      <c r="AA50" s="19" t="s">
        <v>2772</v>
      </c>
      <c r="AB50" s="19" t="s">
        <v>254</v>
      </c>
      <c r="AC50" s="19" t="s">
        <v>254</v>
      </c>
      <c r="AD50" s="19" t="s">
        <v>322</v>
      </c>
      <c r="AE50" s="19" t="s">
        <v>322</v>
      </c>
      <c r="AF50" s="19" t="s">
        <v>322</v>
      </c>
      <c r="AG50" s="20" t="str">
        <f t="shared" si="8"/>
        <v>Partial</v>
      </c>
      <c r="AH50" s="21" t="s">
        <v>2577</v>
      </c>
      <c r="AI50" s="19" t="s">
        <v>2773</v>
      </c>
      <c r="AJ50" s="19" t="s">
        <v>322</v>
      </c>
      <c r="AK50" s="19" t="s">
        <v>249</v>
      </c>
      <c r="AL50" s="19" t="s">
        <v>249</v>
      </c>
      <c r="AM50" s="19" t="s">
        <v>249</v>
      </c>
      <c r="AN50" s="19" t="s">
        <v>249</v>
      </c>
      <c r="AO50" s="20" t="str">
        <f>IF(COUNTA(AJ50:AN50)=0,"",IF(AND(COUNTIF(AJ50:AN50,"Yes")&gt;=4,OR(LEFT('1. Descriptive Extraction'!$Z50,1)="3",LEFT('1. Descriptive Extraction'!$Z50,1)="4")),"Strong",IF(COUNTIF(AJ50:AN50,"Yes")+COUNTIF(AJ50:AN50,"Partial")&lt;=1,"Limited","Partial")))</f>
        <v>Partial</v>
      </c>
      <c r="AP50" s="21" t="s">
        <v>322</v>
      </c>
      <c r="AQ50" s="19" t="s">
        <v>2774</v>
      </c>
      <c r="AR50" s="3"/>
      <c r="AS50" s="3" t="str">
        <f t="shared" si="9"/>
        <v>EQ</v>
      </c>
    </row>
    <row r="51" spans="1:45" ht="90.75" customHeight="1" x14ac:dyDescent="0.2">
      <c r="A51" s="18" t="str">
        <f>'1. Descriptive Extraction'!A51</f>
        <v>S049</v>
      </c>
      <c r="B51" s="18" t="str">
        <f>LEFT('1. Descriptive Extraction'!B51,44)</f>
        <v>Evaluating large language models for special</v>
      </c>
      <c r="C51" s="19" t="s">
        <v>322</v>
      </c>
      <c r="D51" s="19" t="s">
        <v>254</v>
      </c>
      <c r="E51" s="19" t="s">
        <v>249</v>
      </c>
      <c r="F51" s="19" t="s">
        <v>322</v>
      </c>
      <c r="G51" s="19" t="s">
        <v>254</v>
      </c>
      <c r="H51" s="20" t="str">
        <f t="shared" si="5"/>
        <v>Partial</v>
      </c>
      <c r="I51" s="21" t="s">
        <v>322</v>
      </c>
      <c r="J51" s="19" t="s">
        <v>2775</v>
      </c>
      <c r="K51" s="19" t="s">
        <v>322</v>
      </c>
      <c r="L51" s="19" t="s">
        <v>322</v>
      </c>
      <c r="M51" s="19" t="s">
        <v>322</v>
      </c>
      <c r="N51" s="19" t="s">
        <v>249</v>
      </c>
      <c r="O51" s="19" t="s">
        <v>322</v>
      </c>
      <c r="P51" s="19" t="s">
        <v>254</v>
      </c>
      <c r="Q51" s="20" t="str">
        <f t="shared" si="6"/>
        <v>Partial</v>
      </c>
      <c r="R51" s="21" t="s">
        <v>322</v>
      </c>
      <c r="S51" s="19" t="s">
        <v>2776</v>
      </c>
      <c r="T51" s="19" t="s">
        <v>322</v>
      </c>
      <c r="U51" s="19" t="s">
        <v>322</v>
      </c>
      <c r="V51" s="19" t="s">
        <v>322</v>
      </c>
      <c r="W51" s="19" t="s">
        <v>322</v>
      </c>
      <c r="X51" s="19" t="s">
        <v>322</v>
      </c>
      <c r="Y51" s="20" t="str">
        <f t="shared" si="7"/>
        <v>Partial</v>
      </c>
      <c r="Z51" s="21" t="s">
        <v>322</v>
      </c>
      <c r="AA51" s="19" t="s">
        <v>2777</v>
      </c>
      <c r="AB51" s="19" t="s">
        <v>254</v>
      </c>
      <c r="AC51" s="19" t="s">
        <v>322</v>
      </c>
      <c r="AD51" s="19" t="s">
        <v>322</v>
      </c>
      <c r="AE51" s="19" t="s">
        <v>322</v>
      </c>
      <c r="AF51" s="19" t="s">
        <v>322</v>
      </c>
      <c r="AG51" s="20" t="str">
        <f t="shared" si="8"/>
        <v>Partial</v>
      </c>
      <c r="AH51" s="21" t="s">
        <v>2577</v>
      </c>
      <c r="AI51" s="19" t="s">
        <v>2778</v>
      </c>
      <c r="AJ51" s="19" t="s">
        <v>254</v>
      </c>
      <c r="AK51" s="19" t="s">
        <v>254</v>
      </c>
      <c r="AL51" s="19" t="s">
        <v>322</v>
      </c>
      <c r="AM51" s="19" t="s">
        <v>322</v>
      </c>
      <c r="AN51" s="19" t="s">
        <v>322</v>
      </c>
      <c r="AO51" s="20" t="str">
        <f>IF(COUNTA(AJ51:AN51)=0,"",IF(AND(COUNTIF(AJ51:AN51,"Yes")&gt;=4,OR(LEFT('1. Descriptive Extraction'!$Z51,1)="3",LEFT('1. Descriptive Extraction'!$Z51,1)="4")),"Strong",IF(COUNTIF(AJ51:AN51,"Yes")+COUNTIF(AJ51:AN51,"Partial")&lt;=1,"Limited","Partial")))</f>
        <v>Partial</v>
      </c>
      <c r="AP51" s="21" t="s">
        <v>2577</v>
      </c>
      <c r="AQ51" s="19" t="s">
        <v>2779</v>
      </c>
      <c r="AR51" s="11"/>
      <c r="AS51" s="11" t="str">
        <f t="shared" si="9"/>
        <v>EQ IM</v>
      </c>
    </row>
    <row r="52" spans="1:45" ht="105" customHeight="1" x14ac:dyDescent="0.2">
      <c r="A52" s="18" t="str">
        <f>'1. Descriptive Extraction'!A52</f>
        <v>S050</v>
      </c>
      <c r="B52" s="18" t="str">
        <f>LEFT('1. Descriptive Extraction'!B52,44)</f>
        <v>GPT-4 assistance for improvement of physicia</v>
      </c>
      <c r="C52" s="19" t="s">
        <v>322</v>
      </c>
      <c r="D52" s="19" t="s">
        <v>249</v>
      </c>
      <c r="E52" s="19" t="s">
        <v>322</v>
      </c>
      <c r="F52" s="19" t="s">
        <v>322</v>
      </c>
      <c r="G52" s="19" t="s">
        <v>322</v>
      </c>
      <c r="H52" s="20" t="str">
        <f t="shared" si="5"/>
        <v>Partial</v>
      </c>
      <c r="I52" s="21" t="s">
        <v>322</v>
      </c>
      <c r="J52" s="19" t="s">
        <v>2780</v>
      </c>
      <c r="K52" s="19" t="s">
        <v>249</v>
      </c>
      <c r="L52" s="19" t="s">
        <v>322</v>
      </c>
      <c r="M52" s="19" t="s">
        <v>322</v>
      </c>
      <c r="N52" s="19" t="s">
        <v>249</v>
      </c>
      <c r="O52" s="19" t="s">
        <v>322</v>
      </c>
      <c r="P52" s="19" t="s">
        <v>322</v>
      </c>
      <c r="Q52" s="20" t="str">
        <f t="shared" si="6"/>
        <v>Partial</v>
      </c>
      <c r="R52" s="21" t="s">
        <v>322</v>
      </c>
      <c r="S52" s="19" t="s">
        <v>2781</v>
      </c>
      <c r="T52" s="19" t="s">
        <v>249</v>
      </c>
      <c r="U52" s="19" t="s">
        <v>322</v>
      </c>
      <c r="V52" s="19" t="s">
        <v>322</v>
      </c>
      <c r="W52" s="19" t="s">
        <v>322</v>
      </c>
      <c r="X52" s="19" t="s">
        <v>322</v>
      </c>
      <c r="Y52" s="20" t="str">
        <f t="shared" si="7"/>
        <v>Partial</v>
      </c>
      <c r="Z52" s="21" t="s">
        <v>322</v>
      </c>
      <c r="AA52" s="19" t="s">
        <v>2782</v>
      </c>
      <c r="AB52" s="19" t="s">
        <v>254</v>
      </c>
      <c r="AC52" s="19" t="s">
        <v>254</v>
      </c>
      <c r="AD52" s="19" t="s">
        <v>322</v>
      </c>
      <c r="AE52" s="19" t="s">
        <v>254</v>
      </c>
      <c r="AF52" s="19" t="s">
        <v>322</v>
      </c>
      <c r="AG52" s="20" t="str">
        <f t="shared" si="8"/>
        <v>Partial</v>
      </c>
      <c r="AH52" s="21" t="s">
        <v>2577</v>
      </c>
      <c r="AI52" s="19" t="s">
        <v>2783</v>
      </c>
      <c r="AJ52" s="19" t="s">
        <v>249</v>
      </c>
      <c r="AK52" s="19" t="s">
        <v>322</v>
      </c>
      <c r="AL52" s="19" t="s">
        <v>249</v>
      </c>
      <c r="AM52" s="19" t="s">
        <v>249</v>
      </c>
      <c r="AN52" s="19" t="s">
        <v>249</v>
      </c>
      <c r="AO52" s="20" t="str">
        <f>IF(COUNTA(AJ52:AN52)=0,"",IF(AND(COUNTIF(AJ52:AN52,"Yes")&gt;=4,OR(LEFT('1. Descriptive Extraction'!$Z52,1)="3",LEFT('1. Descriptive Extraction'!$Z52,1)="4")),"Strong",IF(COUNTIF(AJ52:AN52,"Yes")+COUNTIF(AJ52:AN52,"Partial")&lt;=1,"Limited","Partial")))</f>
        <v>Partial</v>
      </c>
      <c r="AP52" s="21" t="s">
        <v>322</v>
      </c>
      <c r="AQ52" s="19" t="s">
        <v>2784</v>
      </c>
      <c r="AR52" s="11"/>
      <c r="AS52" s="11" t="str">
        <f t="shared" si="9"/>
        <v>EQ</v>
      </c>
    </row>
    <row r="53" spans="1:45" ht="105" customHeight="1" x14ac:dyDescent="0.2">
      <c r="A53" s="18" t="str">
        <f>'1. Descriptive Extraction'!A53</f>
        <v>S051</v>
      </c>
      <c r="B53" s="18" t="str">
        <f>LEFT('1. Descriptive Extraction'!B53,44)</f>
        <v>Outpatient reception via collaboration betwe</v>
      </c>
      <c r="C53" s="19" t="s">
        <v>249</v>
      </c>
      <c r="D53" s="19" t="s">
        <v>249</v>
      </c>
      <c r="E53" s="19" t="s">
        <v>249</v>
      </c>
      <c r="F53" s="19" t="s">
        <v>249</v>
      </c>
      <c r="G53" s="19" t="s">
        <v>249</v>
      </c>
      <c r="H53" s="20" t="str">
        <f t="shared" si="5"/>
        <v>Strong</v>
      </c>
      <c r="I53" s="21" t="s">
        <v>2535</v>
      </c>
      <c r="J53" s="19" t="s">
        <v>2785</v>
      </c>
      <c r="K53" s="19" t="s">
        <v>249</v>
      </c>
      <c r="L53" s="19" t="s">
        <v>322</v>
      </c>
      <c r="M53" s="19" t="s">
        <v>322</v>
      </c>
      <c r="N53" s="19" t="s">
        <v>249</v>
      </c>
      <c r="O53" s="19" t="s">
        <v>322</v>
      </c>
      <c r="P53" s="19" t="s">
        <v>322</v>
      </c>
      <c r="Q53" s="20" t="str">
        <f t="shared" si="6"/>
        <v>Partial</v>
      </c>
      <c r="R53" s="21" t="s">
        <v>322</v>
      </c>
      <c r="S53" s="19" t="s">
        <v>2786</v>
      </c>
      <c r="T53" s="19" t="s">
        <v>249</v>
      </c>
      <c r="U53" s="19" t="s">
        <v>322</v>
      </c>
      <c r="V53" s="19" t="s">
        <v>322</v>
      </c>
      <c r="W53" s="19" t="s">
        <v>254</v>
      </c>
      <c r="X53" s="19" t="s">
        <v>249</v>
      </c>
      <c r="Y53" s="20" t="str">
        <f t="shared" si="7"/>
        <v>Partial</v>
      </c>
      <c r="Z53" s="21" t="s">
        <v>322</v>
      </c>
      <c r="AA53" s="19" t="s">
        <v>2787</v>
      </c>
      <c r="AB53" s="19" t="s">
        <v>322</v>
      </c>
      <c r="AC53" s="19" t="s">
        <v>322</v>
      </c>
      <c r="AD53" s="19" t="s">
        <v>322</v>
      </c>
      <c r="AE53" s="19" t="s">
        <v>322</v>
      </c>
      <c r="AF53" s="19" t="s">
        <v>322</v>
      </c>
      <c r="AG53" s="20" t="str">
        <f t="shared" si="8"/>
        <v>Partial</v>
      </c>
      <c r="AH53" s="21" t="s">
        <v>322</v>
      </c>
      <c r="AI53" s="19" t="s">
        <v>2788</v>
      </c>
      <c r="AJ53" s="19" t="s">
        <v>249</v>
      </c>
      <c r="AK53" s="19" t="s">
        <v>249</v>
      </c>
      <c r="AL53" s="19" t="s">
        <v>249</v>
      </c>
      <c r="AM53" s="19" t="s">
        <v>249</v>
      </c>
      <c r="AN53" s="19" t="s">
        <v>249</v>
      </c>
      <c r="AO53" s="20" t="str">
        <f>IF(COUNTA(AJ53:AN53)=0,"",IF(AND(COUNTIF(AJ53:AN53,"Yes")&gt;=4,OR(LEFT('1. Descriptive Extraction'!$Z53,1)="3",LEFT('1. Descriptive Extraction'!$Z53,1)="4")),"Strong",IF(COUNTIF(AJ53:AN53,"Yes")+COUNTIF(AJ53:AN53,"Partial")&lt;=1,"Limited","Partial")))</f>
        <v>Strong</v>
      </c>
      <c r="AP53" s="21" t="s">
        <v>2535</v>
      </c>
      <c r="AQ53" s="19" t="s">
        <v>2789</v>
      </c>
      <c r="AR53" s="3"/>
      <c r="AS53" s="3" t="str">
        <f t="shared" si="9"/>
        <v/>
      </c>
    </row>
    <row r="54" spans="1:45" ht="90.75" customHeight="1" x14ac:dyDescent="0.2">
      <c r="A54" s="18" t="str">
        <f>'1. Descriptive Extraction'!A54</f>
        <v>S052</v>
      </c>
      <c r="B54" s="18" t="str">
        <f>LEFT('1. Descriptive Extraction'!B54,44)</f>
        <v>ChatGPT provides inconsistent risk-stratific</v>
      </c>
      <c r="C54" s="19" t="s">
        <v>322</v>
      </c>
      <c r="D54" s="19" t="s">
        <v>254</v>
      </c>
      <c r="E54" s="19" t="s">
        <v>249</v>
      </c>
      <c r="F54" s="19" t="s">
        <v>254</v>
      </c>
      <c r="G54" s="19" t="s">
        <v>322</v>
      </c>
      <c r="H54" s="20" t="str">
        <f t="shared" si="5"/>
        <v>Partial</v>
      </c>
      <c r="I54" s="21" t="s">
        <v>322</v>
      </c>
      <c r="J54" s="19" t="s">
        <v>2790</v>
      </c>
      <c r="K54" s="19" t="s">
        <v>249</v>
      </c>
      <c r="L54" s="19" t="s">
        <v>322</v>
      </c>
      <c r="M54" s="19" t="s">
        <v>322</v>
      </c>
      <c r="N54" s="19" t="s">
        <v>249</v>
      </c>
      <c r="O54" s="19" t="s">
        <v>322</v>
      </c>
      <c r="P54" s="19" t="s">
        <v>249</v>
      </c>
      <c r="Q54" s="20" t="str">
        <f t="shared" si="6"/>
        <v>Partial</v>
      </c>
      <c r="R54" s="21" t="s">
        <v>322</v>
      </c>
      <c r="S54" s="19" t="s">
        <v>2791</v>
      </c>
      <c r="T54" s="19" t="s">
        <v>322</v>
      </c>
      <c r="U54" s="19" t="s">
        <v>322</v>
      </c>
      <c r="V54" s="19" t="s">
        <v>322</v>
      </c>
      <c r="W54" s="19" t="s">
        <v>322</v>
      </c>
      <c r="X54" s="19" t="s">
        <v>322</v>
      </c>
      <c r="Y54" s="20" t="str">
        <f t="shared" si="7"/>
        <v>Partial</v>
      </c>
      <c r="Z54" s="21" t="s">
        <v>322</v>
      </c>
      <c r="AA54" s="19" t="s">
        <v>2792</v>
      </c>
      <c r="AB54" s="19" t="s">
        <v>249</v>
      </c>
      <c r="AC54" s="19" t="s">
        <v>2541</v>
      </c>
      <c r="AD54" s="19" t="s">
        <v>322</v>
      </c>
      <c r="AE54" s="19" t="s">
        <v>322</v>
      </c>
      <c r="AF54" s="19" t="s">
        <v>254</v>
      </c>
      <c r="AG54" s="20" t="str">
        <f t="shared" si="8"/>
        <v>Partial</v>
      </c>
      <c r="AH54" s="21" t="s">
        <v>322</v>
      </c>
      <c r="AI54" s="19" t="s">
        <v>2793</v>
      </c>
      <c r="AJ54" s="19" t="s">
        <v>254</v>
      </c>
      <c r="AK54" s="19" t="s">
        <v>254</v>
      </c>
      <c r="AL54" s="19" t="s">
        <v>322</v>
      </c>
      <c r="AM54" s="19" t="s">
        <v>254</v>
      </c>
      <c r="AN54" s="19" t="s">
        <v>249</v>
      </c>
      <c r="AO54" s="20" t="str">
        <f>IF(COUNTA(AJ54:AN54)=0,"",IF(AND(COUNTIF(AJ54:AN54,"Yes")&gt;=4,OR(LEFT('1. Descriptive Extraction'!$Z54,1)="3",LEFT('1. Descriptive Extraction'!$Z54,1)="4")),"Strong",IF(COUNTIF(AJ54:AN54,"Yes")+COUNTIF(AJ54:AN54,"Partial")&lt;=1,"Limited","Partial")))</f>
        <v>Partial</v>
      </c>
      <c r="AP54" s="21" t="s">
        <v>2577</v>
      </c>
      <c r="AQ54" s="19" t="s">
        <v>2794</v>
      </c>
      <c r="AR54" s="3"/>
      <c r="AS54" s="3" t="str">
        <f t="shared" si="9"/>
        <v>IM</v>
      </c>
    </row>
    <row r="55" spans="1:45" ht="90.75" customHeight="1" x14ac:dyDescent="0.2">
      <c r="A55" s="18" t="str">
        <f>'1. Descriptive Extraction'!A55</f>
        <v>S053</v>
      </c>
      <c r="B55" s="18" t="str">
        <f>LEFT('1. Descriptive Extraction'!B55,44)</f>
        <v>Comparison of Diagnostic and Triage Accuracy</v>
      </c>
      <c r="C55" s="19" t="s">
        <v>249</v>
      </c>
      <c r="D55" s="19" t="s">
        <v>322</v>
      </c>
      <c r="E55" s="19" t="s">
        <v>249</v>
      </c>
      <c r="F55" s="19" t="s">
        <v>322</v>
      </c>
      <c r="G55" s="19" t="s">
        <v>322</v>
      </c>
      <c r="H55" s="20" t="str">
        <f t="shared" si="5"/>
        <v>Partial</v>
      </c>
      <c r="I55" s="21" t="s">
        <v>322</v>
      </c>
      <c r="J55" s="19" t="s">
        <v>2795</v>
      </c>
      <c r="K55" s="19" t="s">
        <v>249</v>
      </c>
      <c r="L55" s="19" t="s">
        <v>322</v>
      </c>
      <c r="M55" s="19" t="s">
        <v>322</v>
      </c>
      <c r="N55" s="19" t="s">
        <v>249</v>
      </c>
      <c r="O55" s="19" t="s">
        <v>322</v>
      </c>
      <c r="P55" s="19" t="s">
        <v>322</v>
      </c>
      <c r="Q55" s="20" t="str">
        <f t="shared" si="6"/>
        <v>Partial</v>
      </c>
      <c r="R55" s="21" t="s">
        <v>322</v>
      </c>
      <c r="S55" s="19" t="s">
        <v>2796</v>
      </c>
      <c r="T55" s="19" t="s">
        <v>249</v>
      </c>
      <c r="U55" s="19" t="s">
        <v>249</v>
      </c>
      <c r="V55" s="19" t="s">
        <v>322</v>
      </c>
      <c r="W55" s="19" t="s">
        <v>249</v>
      </c>
      <c r="X55" s="19" t="s">
        <v>322</v>
      </c>
      <c r="Y55" s="20" t="str">
        <f t="shared" si="7"/>
        <v>Partial</v>
      </c>
      <c r="Z55" s="21" t="s">
        <v>322</v>
      </c>
      <c r="AA55" s="19" t="s">
        <v>2797</v>
      </c>
      <c r="AB55" s="19" t="s">
        <v>254</v>
      </c>
      <c r="AC55" s="19" t="s">
        <v>322</v>
      </c>
      <c r="AD55" s="19" t="s">
        <v>322</v>
      </c>
      <c r="AE55" s="19" t="s">
        <v>322</v>
      </c>
      <c r="AF55" s="19" t="s">
        <v>322</v>
      </c>
      <c r="AG55" s="20" t="str">
        <f t="shared" si="8"/>
        <v>Partial</v>
      </c>
      <c r="AH55" s="21" t="s">
        <v>322</v>
      </c>
      <c r="AI55" s="19" t="s">
        <v>2798</v>
      </c>
      <c r="AJ55" s="19" t="s">
        <v>249</v>
      </c>
      <c r="AK55" s="19" t="s">
        <v>249</v>
      </c>
      <c r="AL55" s="19" t="s">
        <v>322</v>
      </c>
      <c r="AM55" s="19" t="s">
        <v>322</v>
      </c>
      <c r="AN55" s="19" t="s">
        <v>249</v>
      </c>
      <c r="AO55" s="20" t="str">
        <f>IF(COUNTA(AJ55:AN55)=0,"",IF(AND(COUNTIF(AJ55:AN55,"Yes")&gt;=4,OR(LEFT('1. Descriptive Extraction'!$Z55,1)="3",LEFT('1. Descriptive Extraction'!$Z55,1)="4")),"Strong",IF(COUNTIF(AJ55:AN55,"Yes")+COUNTIF(AJ55:AN55,"Partial")&lt;=1,"Limited","Partial")))</f>
        <v>Partial</v>
      </c>
      <c r="AP55" s="21" t="s">
        <v>322</v>
      </c>
      <c r="AQ55" s="19" t="s">
        <v>2799</v>
      </c>
      <c r="AR55" s="3"/>
      <c r="AS55" s="3" t="str">
        <f t="shared" si="9"/>
        <v/>
      </c>
    </row>
    <row r="56" spans="1:45" ht="90.75" customHeight="1" x14ac:dyDescent="0.2">
      <c r="A56" s="18" t="str">
        <f>'1. Descriptive Extraction'!A56</f>
        <v>S054</v>
      </c>
      <c r="B56" s="18" t="str">
        <f>LEFT('1. Descriptive Extraction'!B56,44)</f>
        <v xml:space="preserve">Emergency department triaging using ChatGPT </v>
      </c>
      <c r="C56" s="19" t="s">
        <v>249</v>
      </c>
      <c r="D56" s="19" t="s">
        <v>322</v>
      </c>
      <c r="E56" s="19" t="s">
        <v>249</v>
      </c>
      <c r="F56" s="19" t="s">
        <v>322</v>
      </c>
      <c r="G56" s="19" t="s">
        <v>322</v>
      </c>
      <c r="H56" s="20" t="str">
        <f t="shared" si="5"/>
        <v>Partial</v>
      </c>
      <c r="I56" s="21" t="s">
        <v>322</v>
      </c>
      <c r="J56" s="19" t="s">
        <v>2800</v>
      </c>
      <c r="K56" s="19" t="s">
        <v>249</v>
      </c>
      <c r="L56" s="19" t="s">
        <v>322</v>
      </c>
      <c r="M56" s="19" t="s">
        <v>322</v>
      </c>
      <c r="N56" s="19" t="s">
        <v>322</v>
      </c>
      <c r="O56" s="19" t="s">
        <v>322</v>
      </c>
      <c r="P56" s="19" t="s">
        <v>254</v>
      </c>
      <c r="Q56" s="20" t="str">
        <f t="shared" si="6"/>
        <v>Partial</v>
      </c>
      <c r="R56" s="21" t="s">
        <v>322</v>
      </c>
      <c r="S56" s="19" t="s">
        <v>2801</v>
      </c>
      <c r="T56" s="19" t="s">
        <v>322</v>
      </c>
      <c r="U56" s="19" t="s">
        <v>249</v>
      </c>
      <c r="V56" s="19" t="s">
        <v>254</v>
      </c>
      <c r="W56" s="19" t="s">
        <v>249</v>
      </c>
      <c r="X56" s="19" t="s">
        <v>322</v>
      </c>
      <c r="Y56" s="20" t="str">
        <f t="shared" si="7"/>
        <v>Partial</v>
      </c>
      <c r="Z56" s="21" t="s">
        <v>322</v>
      </c>
      <c r="AA56" s="19" t="s">
        <v>2802</v>
      </c>
      <c r="AB56" s="19" t="s">
        <v>254</v>
      </c>
      <c r="AC56" s="19" t="s">
        <v>322</v>
      </c>
      <c r="AD56" s="19" t="s">
        <v>322</v>
      </c>
      <c r="AE56" s="19" t="s">
        <v>254</v>
      </c>
      <c r="AF56" s="19" t="s">
        <v>254</v>
      </c>
      <c r="AG56" s="20" t="str">
        <f t="shared" si="8"/>
        <v>Partial</v>
      </c>
      <c r="AH56" s="21" t="s">
        <v>2577</v>
      </c>
      <c r="AI56" s="19" t="s">
        <v>2803</v>
      </c>
      <c r="AJ56" s="19" t="s">
        <v>249</v>
      </c>
      <c r="AK56" s="19" t="s">
        <v>322</v>
      </c>
      <c r="AL56" s="19" t="s">
        <v>322</v>
      </c>
      <c r="AM56" s="19" t="s">
        <v>322</v>
      </c>
      <c r="AN56" s="19" t="s">
        <v>322</v>
      </c>
      <c r="AO56" s="20" t="str">
        <f>IF(COUNTA(AJ56:AN56)=0,"",IF(AND(COUNTIF(AJ56:AN56,"Yes")&gt;=4,OR(LEFT('1. Descriptive Extraction'!$Z56,1)="3",LEFT('1. Descriptive Extraction'!$Z56,1)="4")),"Strong",IF(COUNTIF(AJ56:AN56,"Yes")+COUNTIF(AJ56:AN56,"Partial")&lt;=1,"Limited","Partial")))</f>
        <v>Partial</v>
      </c>
      <c r="AP56" s="21" t="s">
        <v>322</v>
      </c>
      <c r="AQ56" s="19" t="s">
        <v>2804</v>
      </c>
      <c r="AR56" s="3"/>
      <c r="AS56" s="3" t="str">
        <f t="shared" si="9"/>
        <v>EQ</v>
      </c>
    </row>
    <row r="57" spans="1:45" ht="76.5" customHeight="1" x14ac:dyDescent="0.2">
      <c r="A57" s="18" t="str">
        <f>'1. Descriptive Extraction'!A57</f>
        <v>S055</v>
      </c>
      <c r="B57" s="18" t="str">
        <f>LEFT('1. Descriptive Extraction'!B57,44)</f>
        <v>Triage Performance Across Large Language Mod</v>
      </c>
      <c r="C57" s="19" t="s">
        <v>322</v>
      </c>
      <c r="D57" s="19" t="s">
        <v>254</v>
      </c>
      <c r="E57" s="19" t="s">
        <v>249</v>
      </c>
      <c r="F57" s="19" t="s">
        <v>322</v>
      </c>
      <c r="G57" s="19" t="s">
        <v>322</v>
      </c>
      <c r="H57" s="20" t="str">
        <f t="shared" si="5"/>
        <v>Partial</v>
      </c>
      <c r="I57" s="21" t="s">
        <v>322</v>
      </c>
      <c r="J57" s="19" t="s">
        <v>2805</v>
      </c>
      <c r="K57" s="19" t="s">
        <v>249</v>
      </c>
      <c r="L57" s="19" t="s">
        <v>322</v>
      </c>
      <c r="M57" s="19" t="s">
        <v>249</v>
      </c>
      <c r="N57" s="19" t="s">
        <v>249</v>
      </c>
      <c r="O57" s="19" t="s">
        <v>322</v>
      </c>
      <c r="P57" s="19" t="s">
        <v>249</v>
      </c>
      <c r="Q57" s="20" t="str">
        <f t="shared" si="6"/>
        <v>Partial</v>
      </c>
      <c r="R57" s="21" t="s">
        <v>322</v>
      </c>
      <c r="S57" s="19" t="s">
        <v>2806</v>
      </c>
      <c r="T57" s="19" t="s">
        <v>322</v>
      </c>
      <c r="U57" s="19" t="s">
        <v>249</v>
      </c>
      <c r="V57" s="19" t="s">
        <v>254</v>
      </c>
      <c r="W57" s="19" t="s">
        <v>249</v>
      </c>
      <c r="X57" s="19" t="s">
        <v>322</v>
      </c>
      <c r="Y57" s="20" t="str">
        <f t="shared" si="7"/>
        <v>Partial</v>
      </c>
      <c r="Z57" s="21" t="s">
        <v>322</v>
      </c>
      <c r="AA57" s="19" t="s">
        <v>2807</v>
      </c>
      <c r="AB57" s="19" t="s">
        <v>254</v>
      </c>
      <c r="AC57" s="19" t="s">
        <v>254</v>
      </c>
      <c r="AD57" s="19" t="s">
        <v>322</v>
      </c>
      <c r="AE57" s="19" t="s">
        <v>254</v>
      </c>
      <c r="AF57" s="19" t="s">
        <v>254</v>
      </c>
      <c r="AG57" s="20" t="str">
        <f t="shared" si="8"/>
        <v>Limited</v>
      </c>
      <c r="AH57" s="21" t="s">
        <v>2577</v>
      </c>
      <c r="AI57" s="19" t="s">
        <v>2808</v>
      </c>
      <c r="AJ57" s="19" t="s">
        <v>322</v>
      </c>
      <c r="AK57" s="19" t="s">
        <v>254</v>
      </c>
      <c r="AL57" s="19" t="s">
        <v>254</v>
      </c>
      <c r="AM57" s="19" t="s">
        <v>322</v>
      </c>
      <c r="AN57" s="19" t="s">
        <v>249</v>
      </c>
      <c r="AO57" s="20" t="str">
        <f>IF(COUNTA(AJ57:AN57)=0,"",IF(AND(COUNTIF(AJ57:AN57,"Yes")&gt;=4,OR(LEFT('1. Descriptive Extraction'!$Z57,1)="3",LEFT('1. Descriptive Extraction'!$Z57,1)="4")),"Strong",IF(COUNTIF(AJ57:AN57,"Yes")+COUNTIF(AJ57:AN57,"Partial")&lt;=1,"Limited","Partial")))</f>
        <v>Partial</v>
      </c>
      <c r="AP57" s="21" t="s">
        <v>2577</v>
      </c>
      <c r="AQ57" s="19" t="s">
        <v>2809</v>
      </c>
      <c r="AR57" s="3"/>
      <c r="AS57" s="3" t="str">
        <f t="shared" si="9"/>
        <v>IM</v>
      </c>
    </row>
    <row r="58" spans="1:45" ht="76.5" customHeight="1" x14ac:dyDescent="0.2">
      <c r="A58" s="18" t="str">
        <f>'1. Descriptive Extraction'!A58</f>
        <v>S056</v>
      </c>
      <c r="B58" s="18" t="str">
        <f>LEFT('1. Descriptive Extraction'!B58,44)</f>
        <v>Performance of emergency triage prediction o</v>
      </c>
      <c r="C58" s="19" t="s">
        <v>322</v>
      </c>
      <c r="D58" s="19" t="s">
        <v>254</v>
      </c>
      <c r="E58" s="19" t="s">
        <v>249</v>
      </c>
      <c r="F58" s="19" t="s">
        <v>254</v>
      </c>
      <c r="G58" s="19" t="s">
        <v>322</v>
      </c>
      <c r="H58" s="20" t="str">
        <f t="shared" si="5"/>
        <v>Partial</v>
      </c>
      <c r="I58" s="21" t="s">
        <v>322</v>
      </c>
      <c r="J58" s="19" t="s">
        <v>2810</v>
      </c>
      <c r="K58" s="19" t="s">
        <v>322</v>
      </c>
      <c r="L58" s="19" t="s">
        <v>322</v>
      </c>
      <c r="M58" s="19" t="s">
        <v>249</v>
      </c>
      <c r="N58" s="19" t="s">
        <v>249</v>
      </c>
      <c r="O58" s="19" t="s">
        <v>322</v>
      </c>
      <c r="P58" s="19" t="s">
        <v>254</v>
      </c>
      <c r="Q58" s="20" t="str">
        <f t="shared" si="6"/>
        <v>Partial</v>
      </c>
      <c r="R58" s="21" t="s">
        <v>322</v>
      </c>
      <c r="S58" s="19" t="s">
        <v>2811</v>
      </c>
      <c r="T58" s="19" t="s">
        <v>322</v>
      </c>
      <c r="U58" s="19" t="s">
        <v>249</v>
      </c>
      <c r="V58" s="19" t="s">
        <v>254</v>
      </c>
      <c r="W58" s="19" t="s">
        <v>249</v>
      </c>
      <c r="X58" s="19" t="s">
        <v>254</v>
      </c>
      <c r="Y58" s="20" t="str">
        <f t="shared" si="7"/>
        <v>Partial</v>
      </c>
      <c r="Z58" s="21" t="s">
        <v>322</v>
      </c>
      <c r="AA58" s="19" t="s">
        <v>2812</v>
      </c>
      <c r="AB58" s="19" t="s">
        <v>254</v>
      </c>
      <c r="AC58" s="19" t="s">
        <v>254</v>
      </c>
      <c r="AD58" s="19" t="s">
        <v>254</v>
      </c>
      <c r="AE58" s="19" t="s">
        <v>254</v>
      </c>
      <c r="AF58" s="19" t="s">
        <v>254</v>
      </c>
      <c r="AG58" s="20" t="str">
        <f t="shared" si="8"/>
        <v>Limited</v>
      </c>
      <c r="AH58" s="21" t="s">
        <v>2577</v>
      </c>
      <c r="AI58" s="19" t="s">
        <v>2813</v>
      </c>
      <c r="AJ58" s="19" t="s">
        <v>254</v>
      </c>
      <c r="AK58" s="19" t="s">
        <v>254</v>
      </c>
      <c r="AL58" s="19" t="s">
        <v>254</v>
      </c>
      <c r="AM58" s="19" t="s">
        <v>254</v>
      </c>
      <c r="AN58" s="19" t="s">
        <v>322</v>
      </c>
      <c r="AO58" s="20" t="str">
        <f>IF(COUNTA(AJ58:AN58)=0,"",IF(AND(COUNTIF(AJ58:AN58,"Yes")&gt;=4,OR(LEFT('1. Descriptive Extraction'!$Z58,1)="3",LEFT('1. Descriptive Extraction'!$Z58,1)="4")),"Strong",IF(COUNTIF(AJ58:AN58,"Yes")+COUNTIF(AJ58:AN58,"Partial")&lt;=1,"Limited","Partial")))</f>
        <v>Limited</v>
      </c>
      <c r="AP58" s="21" t="s">
        <v>2577</v>
      </c>
      <c r="AQ58" s="19" t="s">
        <v>2814</v>
      </c>
      <c r="AR58" s="3"/>
      <c r="AS58" s="3" t="str">
        <f t="shared" si="9"/>
        <v/>
      </c>
    </row>
    <row r="59" spans="1:45" ht="148.5" customHeight="1" x14ac:dyDescent="0.2">
      <c r="A59" s="18" t="str">
        <f>'1. Descriptive Extraction'!A59</f>
        <v>S057</v>
      </c>
      <c r="B59" s="18" t="str">
        <f>LEFT('1. Descriptive Extraction'!B59,44)</f>
        <v>The diagnostic and triage accuracy of the GP</v>
      </c>
      <c r="C59" s="19" t="s">
        <v>322</v>
      </c>
      <c r="D59" s="19" t="s">
        <v>254</v>
      </c>
      <c r="E59" s="19" t="s">
        <v>249</v>
      </c>
      <c r="F59" s="19" t="s">
        <v>254</v>
      </c>
      <c r="G59" s="19" t="s">
        <v>322</v>
      </c>
      <c r="H59" s="20" t="str">
        <f t="shared" si="5"/>
        <v>Partial</v>
      </c>
      <c r="I59" s="21" t="s">
        <v>322</v>
      </c>
      <c r="J59" s="19" t="s">
        <v>2815</v>
      </c>
      <c r="K59" s="19" t="s">
        <v>322</v>
      </c>
      <c r="L59" s="19" t="s">
        <v>322</v>
      </c>
      <c r="M59" s="19" t="s">
        <v>249</v>
      </c>
      <c r="N59" s="19" t="s">
        <v>249</v>
      </c>
      <c r="O59" s="19" t="s">
        <v>322</v>
      </c>
      <c r="P59" s="19" t="s">
        <v>249</v>
      </c>
      <c r="Q59" s="20" t="str">
        <f t="shared" si="6"/>
        <v>Partial</v>
      </c>
      <c r="R59" s="21" t="s">
        <v>322</v>
      </c>
      <c r="S59" s="19" t="s">
        <v>2816</v>
      </c>
      <c r="T59" s="19" t="s">
        <v>322</v>
      </c>
      <c r="U59" s="19" t="s">
        <v>249</v>
      </c>
      <c r="V59" s="19" t="s">
        <v>322</v>
      </c>
      <c r="W59" s="19" t="s">
        <v>249</v>
      </c>
      <c r="X59" s="19" t="s">
        <v>254</v>
      </c>
      <c r="Y59" s="20" t="str">
        <f t="shared" si="7"/>
        <v>Partial</v>
      </c>
      <c r="Z59" s="21" t="s">
        <v>322</v>
      </c>
      <c r="AA59" s="19" t="s">
        <v>2817</v>
      </c>
      <c r="AB59" s="19" t="s">
        <v>254</v>
      </c>
      <c r="AC59" s="19" t="s">
        <v>254</v>
      </c>
      <c r="AD59" s="19" t="s">
        <v>254</v>
      </c>
      <c r="AE59" s="19" t="s">
        <v>254</v>
      </c>
      <c r="AF59" s="19" t="s">
        <v>322</v>
      </c>
      <c r="AG59" s="20" t="str">
        <f t="shared" si="8"/>
        <v>Limited</v>
      </c>
      <c r="AH59" s="21" t="s">
        <v>2577</v>
      </c>
      <c r="AI59" s="19" t="s">
        <v>2818</v>
      </c>
      <c r="AJ59" s="19" t="s">
        <v>254</v>
      </c>
      <c r="AK59" s="19" t="s">
        <v>254</v>
      </c>
      <c r="AL59" s="19" t="s">
        <v>254</v>
      </c>
      <c r="AM59" s="19" t="s">
        <v>254</v>
      </c>
      <c r="AN59" s="19" t="s">
        <v>249</v>
      </c>
      <c r="AO59" s="20" t="str">
        <f>IF(COUNTA(AJ59:AN59)=0,"",IF(AND(COUNTIF(AJ59:AN59,"Yes")&gt;=4,OR(LEFT('1. Descriptive Extraction'!$Z59,1)="3",LEFT('1. Descriptive Extraction'!$Z59,1)="4")),"Strong",IF(COUNTIF(AJ59:AN59,"Yes")+COUNTIF(AJ59:AN59,"Partial")&lt;=1,"Limited","Partial")))</f>
        <v>Limited</v>
      </c>
      <c r="AP59" s="21" t="s">
        <v>2577</v>
      </c>
      <c r="AQ59" s="19" t="s">
        <v>2819</v>
      </c>
      <c r="AR59" s="3"/>
      <c r="AS59" s="3" t="str">
        <f t="shared" si="9"/>
        <v/>
      </c>
    </row>
    <row r="60" spans="1:45" ht="105" customHeight="1" x14ac:dyDescent="0.2">
      <c r="A60" s="18" t="str">
        <f>'1. Descriptive Extraction'!A60</f>
        <v>S058</v>
      </c>
      <c r="B60" s="18" t="str">
        <f>LEFT('1. Descriptive Extraction'!B60,44)</f>
        <v>The Accuracy and Potential Racial and Ethnic</v>
      </c>
      <c r="C60" s="19" t="s">
        <v>322</v>
      </c>
      <c r="D60" s="19" t="s">
        <v>254</v>
      </c>
      <c r="E60" s="19" t="s">
        <v>249</v>
      </c>
      <c r="F60" s="19" t="s">
        <v>254</v>
      </c>
      <c r="G60" s="19" t="s">
        <v>322</v>
      </c>
      <c r="H60" s="20" t="str">
        <f t="shared" si="5"/>
        <v>Partial</v>
      </c>
      <c r="I60" s="21" t="s">
        <v>322</v>
      </c>
      <c r="J60" s="19" t="s">
        <v>2820</v>
      </c>
      <c r="K60" s="19" t="s">
        <v>249</v>
      </c>
      <c r="L60" s="19" t="s">
        <v>249</v>
      </c>
      <c r="M60" s="19" t="s">
        <v>322</v>
      </c>
      <c r="N60" s="19" t="s">
        <v>249</v>
      </c>
      <c r="O60" s="19" t="s">
        <v>322</v>
      </c>
      <c r="P60" s="19" t="s">
        <v>249</v>
      </c>
      <c r="Q60" s="20" t="str">
        <f t="shared" si="6"/>
        <v>Partial</v>
      </c>
      <c r="R60" s="21" t="s">
        <v>322</v>
      </c>
      <c r="S60" s="19" t="s">
        <v>2821</v>
      </c>
      <c r="T60" s="19" t="s">
        <v>322</v>
      </c>
      <c r="U60" s="19" t="s">
        <v>322</v>
      </c>
      <c r="V60" s="19" t="s">
        <v>254</v>
      </c>
      <c r="W60" s="19" t="s">
        <v>322</v>
      </c>
      <c r="X60" s="19" t="s">
        <v>254</v>
      </c>
      <c r="Y60" s="20" t="str">
        <f t="shared" si="7"/>
        <v>Partial</v>
      </c>
      <c r="Z60" s="21" t="s">
        <v>322</v>
      </c>
      <c r="AA60" s="19" t="s">
        <v>2822</v>
      </c>
      <c r="AB60" s="19" t="s">
        <v>249</v>
      </c>
      <c r="AC60" s="19" t="s">
        <v>254</v>
      </c>
      <c r="AD60" s="19" t="s">
        <v>254</v>
      </c>
      <c r="AE60" s="19" t="s">
        <v>322</v>
      </c>
      <c r="AF60" s="19" t="s">
        <v>322</v>
      </c>
      <c r="AG60" s="20" t="str">
        <f t="shared" si="8"/>
        <v>Partial</v>
      </c>
      <c r="AH60" s="21" t="s">
        <v>322</v>
      </c>
      <c r="AI60" s="19" t="s">
        <v>2823</v>
      </c>
      <c r="AJ60" s="19" t="s">
        <v>254</v>
      </c>
      <c r="AK60" s="19" t="s">
        <v>254</v>
      </c>
      <c r="AL60" s="19" t="s">
        <v>254</v>
      </c>
      <c r="AM60" s="19" t="s">
        <v>254</v>
      </c>
      <c r="AN60" s="19" t="s">
        <v>322</v>
      </c>
      <c r="AO60" s="20" t="str">
        <f>IF(COUNTA(AJ60:AN60)=0,"",IF(AND(COUNTIF(AJ60:AN60,"Yes")&gt;=4,OR(LEFT('1. Descriptive Extraction'!$Z60,1)="3",LEFT('1. Descriptive Extraction'!$Z60,1)="4")),"Strong",IF(COUNTIF(AJ60:AN60,"Yes")+COUNTIF(AJ60:AN60,"Partial")&lt;=1,"Limited","Partial")))</f>
        <v>Limited</v>
      </c>
      <c r="AP60" s="21" t="s">
        <v>2577</v>
      </c>
      <c r="AQ60" s="19" t="s">
        <v>2824</v>
      </c>
      <c r="AR60" s="3"/>
      <c r="AS60" s="3" t="str">
        <f t="shared" si="9"/>
        <v/>
      </c>
    </row>
    <row r="61" spans="1:45" ht="90.75" customHeight="1" x14ac:dyDescent="0.2">
      <c r="A61" s="18" t="str">
        <f>'1. Descriptive Extraction'!A61</f>
        <v>S059</v>
      </c>
      <c r="B61" s="18" t="str">
        <f>LEFT('1. Descriptive Extraction'!B61,44)</f>
        <v>Accuracy of a Commercial Large Language Mode</v>
      </c>
      <c r="C61" s="19" t="s">
        <v>322</v>
      </c>
      <c r="D61" s="19" t="s">
        <v>254</v>
      </c>
      <c r="E61" s="19" t="s">
        <v>249</v>
      </c>
      <c r="F61" s="19" t="s">
        <v>322</v>
      </c>
      <c r="G61" s="19" t="s">
        <v>322</v>
      </c>
      <c r="H61" s="20" t="str">
        <f t="shared" si="5"/>
        <v>Partial</v>
      </c>
      <c r="I61" s="21" t="s">
        <v>322</v>
      </c>
      <c r="J61" s="19" t="s">
        <v>2825</v>
      </c>
      <c r="K61" s="19" t="s">
        <v>322</v>
      </c>
      <c r="L61" s="19" t="s">
        <v>322</v>
      </c>
      <c r="M61" s="19" t="s">
        <v>249</v>
      </c>
      <c r="N61" s="19" t="s">
        <v>2541</v>
      </c>
      <c r="O61" s="19" t="s">
        <v>322</v>
      </c>
      <c r="P61" s="19" t="s">
        <v>249</v>
      </c>
      <c r="Q61" s="20" t="str">
        <f t="shared" si="6"/>
        <v>Partial</v>
      </c>
      <c r="R61" s="21" t="s">
        <v>322</v>
      </c>
      <c r="S61" s="19" t="s">
        <v>2826</v>
      </c>
      <c r="T61" s="19" t="s">
        <v>322</v>
      </c>
      <c r="U61" s="19" t="s">
        <v>249</v>
      </c>
      <c r="V61" s="19" t="s">
        <v>322</v>
      </c>
      <c r="W61" s="19" t="s">
        <v>249</v>
      </c>
      <c r="X61" s="19" t="s">
        <v>322</v>
      </c>
      <c r="Y61" s="20" t="str">
        <f t="shared" si="7"/>
        <v>Partial</v>
      </c>
      <c r="Z61" s="21" t="s">
        <v>322</v>
      </c>
      <c r="AA61" s="19" t="s">
        <v>2827</v>
      </c>
      <c r="AB61" s="19" t="s">
        <v>254</v>
      </c>
      <c r="AC61" s="19" t="s">
        <v>254</v>
      </c>
      <c r="AD61" s="19" t="s">
        <v>254</v>
      </c>
      <c r="AE61" s="19" t="s">
        <v>254</v>
      </c>
      <c r="AF61" s="19" t="s">
        <v>322</v>
      </c>
      <c r="AG61" s="20" t="str">
        <f t="shared" si="8"/>
        <v>Limited</v>
      </c>
      <c r="AH61" s="21" t="s">
        <v>2577</v>
      </c>
      <c r="AI61" s="19" t="s">
        <v>2828</v>
      </c>
      <c r="AJ61" s="19" t="s">
        <v>254</v>
      </c>
      <c r="AK61" s="19" t="s">
        <v>254</v>
      </c>
      <c r="AL61" s="19" t="s">
        <v>254</v>
      </c>
      <c r="AM61" s="19" t="s">
        <v>254</v>
      </c>
      <c r="AN61" s="19" t="s">
        <v>322</v>
      </c>
      <c r="AO61" s="20" t="str">
        <f>IF(COUNTA(AJ61:AN61)=0,"",IF(AND(COUNTIF(AJ61:AN61,"Yes")&gt;=4,OR(LEFT('1. Descriptive Extraction'!$Z61,1)="3",LEFT('1. Descriptive Extraction'!$Z61,1)="4")),"Strong",IF(COUNTIF(AJ61:AN61,"Yes")+COUNTIF(AJ61:AN61,"Partial")&lt;=1,"Limited","Partial")))</f>
        <v>Limited</v>
      </c>
      <c r="AP61" s="21" t="s">
        <v>2577</v>
      </c>
      <c r="AQ61" s="19" t="s">
        <v>2829</v>
      </c>
      <c r="AR61" s="3"/>
      <c r="AS61" s="3" t="str">
        <f t="shared" si="9"/>
        <v/>
      </c>
    </row>
    <row r="62" spans="1:45" ht="105" customHeight="1" x14ac:dyDescent="0.2">
      <c r="A62" s="18" t="str">
        <f>'1. Descriptive Extraction'!A62</f>
        <v>S060</v>
      </c>
      <c r="B62" s="18" t="str">
        <f>LEFT('1. Descriptive Extraction'!B62,44)</f>
        <v>Evaluating Large Language Model-Assisted Eme</v>
      </c>
      <c r="C62" s="19" t="s">
        <v>249</v>
      </c>
      <c r="D62" s="19" t="s">
        <v>254</v>
      </c>
      <c r="E62" s="19" t="s">
        <v>249</v>
      </c>
      <c r="F62" s="19" t="s">
        <v>322</v>
      </c>
      <c r="G62" s="19" t="s">
        <v>322</v>
      </c>
      <c r="H62" s="20" t="str">
        <f t="shared" si="5"/>
        <v>Partial</v>
      </c>
      <c r="I62" s="21" t="s">
        <v>322</v>
      </c>
      <c r="J62" s="19" t="s">
        <v>2830</v>
      </c>
      <c r="K62" s="19" t="s">
        <v>322</v>
      </c>
      <c r="L62" s="19" t="s">
        <v>249</v>
      </c>
      <c r="M62" s="19" t="s">
        <v>322</v>
      </c>
      <c r="N62" s="19" t="s">
        <v>249</v>
      </c>
      <c r="O62" s="19" t="s">
        <v>322</v>
      </c>
      <c r="P62" s="19" t="s">
        <v>254</v>
      </c>
      <c r="Q62" s="20" t="str">
        <f t="shared" si="6"/>
        <v>Partial</v>
      </c>
      <c r="R62" s="21" t="s">
        <v>322</v>
      </c>
      <c r="S62" s="19" t="s">
        <v>2831</v>
      </c>
      <c r="T62" s="19" t="s">
        <v>322</v>
      </c>
      <c r="U62" s="19" t="s">
        <v>254</v>
      </c>
      <c r="V62" s="19" t="s">
        <v>254</v>
      </c>
      <c r="W62" s="19" t="s">
        <v>249</v>
      </c>
      <c r="X62" s="19" t="s">
        <v>322</v>
      </c>
      <c r="Y62" s="20" t="str">
        <f t="shared" si="7"/>
        <v>Partial</v>
      </c>
      <c r="Z62" s="21" t="s">
        <v>322</v>
      </c>
      <c r="AA62" s="19" t="s">
        <v>2832</v>
      </c>
      <c r="AB62" s="19" t="s">
        <v>322</v>
      </c>
      <c r="AC62" s="19" t="s">
        <v>254</v>
      </c>
      <c r="AD62" s="19" t="s">
        <v>322</v>
      </c>
      <c r="AE62" s="19" t="s">
        <v>254</v>
      </c>
      <c r="AF62" s="19" t="s">
        <v>322</v>
      </c>
      <c r="AG62" s="20" t="str">
        <f t="shared" si="8"/>
        <v>Partial</v>
      </c>
      <c r="AH62" s="21" t="s">
        <v>322</v>
      </c>
      <c r="AI62" s="19" t="s">
        <v>2833</v>
      </c>
      <c r="AJ62" s="19" t="s">
        <v>249</v>
      </c>
      <c r="AK62" s="19" t="s">
        <v>249</v>
      </c>
      <c r="AL62" s="19" t="s">
        <v>322</v>
      </c>
      <c r="AM62" s="19" t="s">
        <v>322</v>
      </c>
      <c r="AN62" s="19" t="s">
        <v>249</v>
      </c>
      <c r="AO62" s="20" t="str">
        <f>IF(COUNTA(AJ62:AN62)=0,"",IF(AND(COUNTIF(AJ62:AN62,"Yes")&gt;=4,OR(LEFT('1. Descriptive Extraction'!$Z62,1)="3",LEFT('1. Descriptive Extraction'!$Z62,1)="4")),"Strong",IF(COUNTIF(AJ62:AN62,"Yes")+COUNTIF(AJ62:AN62,"Partial")&lt;=1,"Limited","Partial")))</f>
        <v>Partial</v>
      </c>
      <c r="AP62" s="21" t="s">
        <v>322</v>
      </c>
      <c r="AQ62" s="19" t="s">
        <v>2834</v>
      </c>
      <c r="AR62" s="3"/>
      <c r="AS62" s="3" t="str">
        <f t="shared" si="9"/>
        <v/>
      </c>
    </row>
    <row r="63" spans="1:45" ht="90.75" customHeight="1" x14ac:dyDescent="0.2">
      <c r="A63" s="18" t="str">
        <f>'1. Descriptive Extraction'!A63</f>
        <v>S061</v>
      </c>
      <c r="B63" s="18" t="str">
        <f>LEFT('1. Descriptive Extraction'!B63,44)</f>
        <v>Human intelligence versus Chat-GPT: who perf</v>
      </c>
      <c r="C63" s="19" t="s">
        <v>322</v>
      </c>
      <c r="D63" s="19" t="s">
        <v>254</v>
      </c>
      <c r="E63" s="19" t="s">
        <v>249</v>
      </c>
      <c r="F63" s="19" t="s">
        <v>322</v>
      </c>
      <c r="G63" s="19" t="s">
        <v>322</v>
      </c>
      <c r="H63" s="20" t="str">
        <f t="shared" si="5"/>
        <v>Partial</v>
      </c>
      <c r="I63" s="21" t="s">
        <v>322</v>
      </c>
      <c r="J63" s="19" t="s">
        <v>2835</v>
      </c>
      <c r="K63" s="19" t="s">
        <v>322</v>
      </c>
      <c r="L63" s="19" t="s">
        <v>322</v>
      </c>
      <c r="M63" s="19" t="s">
        <v>322</v>
      </c>
      <c r="N63" s="19" t="s">
        <v>249</v>
      </c>
      <c r="O63" s="19" t="s">
        <v>322</v>
      </c>
      <c r="P63" s="19" t="s">
        <v>254</v>
      </c>
      <c r="Q63" s="20" t="str">
        <f t="shared" si="6"/>
        <v>Partial</v>
      </c>
      <c r="R63" s="21" t="s">
        <v>322</v>
      </c>
      <c r="S63" s="19" t="s">
        <v>2836</v>
      </c>
      <c r="T63" s="19" t="s">
        <v>322</v>
      </c>
      <c r="U63" s="19" t="s">
        <v>322</v>
      </c>
      <c r="V63" s="19" t="s">
        <v>254</v>
      </c>
      <c r="W63" s="19" t="s">
        <v>249</v>
      </c>
      <c r="X63" s="19" t="s">
        <v>322</v>
      </c>
      <c r="Y63" s="20" t="str">
        <f t="shared" si="7"/>
        <v>Partial</v>
      </c>
      <c r="Z63" s="21" t="s">
        <v>322</v>
      </c>
      <c r="AA63" s="19" t="s">
        <v>2837</v>
      </c>
      <c r="AB63" s="19" t="s">
        <v>254</v>
      </c>
      <c r="AC63" s="19" t="s">
        <v>254</v>
      </c>
      <c r="AD63" s="19" t="s">
        <v>322</v>
      </c>
      <c r="AE63" s="19" t="s">
        <v>254</v>
      </c>
      <c r="AF63" s="19" t="s">
        <v>254</v>
      </c>
      <c r="AG63" s="20" t="str">
        <f t="shared" si="8"/>
        <v>Limited</v>
      </c>
      <c r="AH63" s="21" t="s">
        <v>2577</v>
      </c>
      <c r="AI63" s="19" t="s">
        <v>2838</v>
      </c>
      <c r="AJ63" s="19" t="s">
        <v>322</v>
      </c>
      <c r="AK63" s="19" t="s">
        <v>254</v>
      </c>
      <c r="AL63" s="19" t="s">
        <v>254</v>
      </c>
      <c r="AM63" s="19" t="s">
        <v>322</v>
      </c>
      <c r="AN63" s="19" t="s">
        <v>249</v>
      </c>
      <c r="AO63" s="20" t="str">
        <f>IF(COUNTA(AJ63:AN63)=0,"",IF(AND(COUNTIF(AJ63:AN63,"Yes")&gt;=4,OR(LEFT('1. Descriptive Extraction'!$Z63,1)="3",LEFT('1. Descriptive Extraction'!$Z63,1)="4")),"Strong",IF(COUNTIF(AJ63:AN63,"Yes")+COUNTIF(AJ63:AN63,"Partial")&lt;=1,"Limited","Partial")))</f>
        <v>Partial</v>
      </c>
      <c r="AP63" s="21" t="s">
        <v>2577</v>
      </c>
      <c r="AQ63" s="19" t="s">
        <v>2839</v>
      </c>
      <c r="AR63" s="3"/>
      <c r="AS63" s="3" t="str">
        <f t="shared" si="9"/>
        <v>IM</v>
      </c>
    </row>
    <row r="64" spans="1:45" ht="105" customHeight="1" x14ac:dyDescent="0.2">
      <c r="A64" s="18" t="str">
        <f>'1. Descriptive Extraction'!A64</f>
        <v>S062</v>
      </c>
      <c r="B64" s="18" t="str">
        <f>LEFT('1. Descriptive Extraction'!B64,44)</f>
        <v>Evaluating ChatGPT's Triage and Diagnostic C</v>
      </c>
      <c r="C64" s="19" t="s">
        <v>322</v>
      </c>
      <c r="D64" s="19" t="s">
        <v>322</v>
      </c>
      <c r="E64" s="19" t="s">
        <v>249</v>
      </c>
      <c r="F64" s="19" t="s">
        <v>254</v>
      </c>
      <c r="G64" s="19" t="s">
        <v>322</v>
      </c>
      <c r="H64" s="20" t="str">
        <f t="shared" si="5"/>
        <v>Partial</v>
      </c>
      <c r="I64" s="21" t="s">
        <v>322</v>
      </c>
      <c r="J64" s="19" t="s">
        <v>2840</v>
      </c>
      <c r="K64" s="19" t="s">
        <v>249</v>
      </c>
      <c r="L64" s="19" t="s">
        <v>322</v>
      </c>
      <c r="M64" s="19" t="s">
        <v>322</v>
      </c>
      <c r="N64" s="19" t="s">
        <v>249</v>
      </c>
      <c r="O64" s="19" t="s">
        <v>322</v>
      </c>
      <c r="P64" s="19" t="s">
        <v>254</v>
      </c>
      <c r="Q64" s="20" t="str">
        <f t="shared" si="6"/>
        <v>Partial</v>
      </c>
      <c r="R64" s="21" t="s">
        <v>322</v>
      </c>
      <c r="S64" s="19" t="s">
        <v>2841</v>
      </c>
      <c r="T64" s="19" t="s">
        <v>322</v>
      </c>
      <c r="U64" s="19" t="s">
        <v>322</v>
      </c>
      <c r="V64" s="19" t="s">
        <v>254</v>
      </c>
      <c r="W64" s="19" t="s">
        <v>322</v>
      </c>
      <c r="X64" s="19" t="s">
        <v>322</v>
      </c>
      <c r="Y64" s="20" t="str">
        <f t="shared" si="7"/>
        <v>Partial</v>
      </c>
      <c r="Z64" s="21" t="s">
        <v>322</v>
      </c>
      <c r="AA64" s="19" t="s">
        <v>2842</v>
      </c>
      <c r="AB64" s="19" t="s">
        <v>254</v>
      </c>
      <c r="AC64" s="19" t="s">
        <v>254</v>
      </c>
      <c r="AD64" s="19" t="s">
        <v>322</v>
      </c>
      <c r="AE64" s="19" t="s">
        <v>254</v>
      </c>
      <c r="AF64" s="19" t="s">
        <v>322</v>
      </c>
      <c r="AG64" s="20" t="str">
        <f t="shared" si="8"/>
        <v>Partial</v>
      </c>
      <c r="AH64" s="21" t="s">
        <v>2577</v>
      </c>
      <c r="AI64" s="19" t="s">
        <v>2843</v>
      </c>
      <c r="AJ64" s="19" t="s">
        <v>254</v>
      </c>
      <c r="AK64" s="19" t="s">
        <v>254</v>
      </c>
      <c r="AL64" s="19" t="s">
        <v>322</v>
      </c>
      <c r="AM64" s="19" t="s">
        <v>322</v>
      </c>
      <c r="AN64" s="19" t="s">
        <v>249</v>
      </c>
      <c r="AO64" s="20" t="str">
        <f>IF(COUNTA(AJ64:AN64)=0,"",IF(AND(COUNTIF(AJ64:AN64,"Yes")&gt;=4,OR(LEFT('1. Descriptive Extraction'!$Z64,1)="3",LEFT('1. Descriptive Extraction'!$Z64,1)="4")),"Strong",IF(COUNTIF(AJ64:AN64,"Yes")+COUNTIF(AJ64:AN64,"Partial")&lt;=1,"Limited","Partial")))</f>
        <v>Partial</v>
      </c>
      <c r="AP64" s="21" t="s">
        <v>2577</v>
      </c>
      <c r="AQ64" s="19" t="s">
        <v>2844</v>
      </c>
      <c r="AR64" s="3"/>
      <c r="AS64" s="3" t="str">
        <f t="shared" si="9"/>
        <v>EQ IM</v>
      </c>
    </row>
    <row r="65" spans="1:45" ht="105" customHeight="1" x14ac:dyDescent="0.2">
      <c r="A65" s="18" t="str">
        <f>'1. Descriptive Extraction'!A65</f>
        <v>S063</v>
      </c>
      <c r="B65" s="18" t="str">
        <f>LEFT('1. Descriptive Extraction'!B65,44)</f>
        <v xml:space="preserve">Evaluating the use of large language models </v>
      </c>
      <c r="C65" s="19" t="s">
        <v>249</v>
      </c>
      <c r="D65" s="19" t="s">
        <v>322</v>
      </c>
      <c r="E65" s="19" t="s">
        <v>249</v>
      </c>
      <c r="F65" s="19" t="s">
        <v>322</v>
      </c>
      <c r="G65" s="19" t="s">
        <v>322</v>
      </c>
      <c r="H65" s="20" t="str">
        <f t="shared" si="5"/>
        <v>Partial</v>
      </c>
      <c r="I65" s="21" t="s">
        <v>322</v>
      </c>
      <c r="J65" s="19" t="s">
        <v>2845</v>
      </c>
      <c r="K65" s="19" t="s">
        <v>249</v>
      </c>
      <c r="L65" s="19" t="s">
        <v>322</v>
      </c>
      <c r="M65" s="19" t="s">
        <v>322</v>
      </c>
      <c r="N65" s="19" t="s">
        <v>249</v>
      </c>
      <c r="O65" s="19" t="s">
        <v>322</v>
      </c>
      <c r="P65" s="19" t="s">
        <v>322</v>
      </c>
      <c r="Q65" s="20" t="str">
        <f t="shared" si="6"/>
        <v>Partial</v>
      </c>
      <c r="R65" s="21" t="s">
        <v>322</v>
      </c>
      <c r="S65" s="19" t="s">
        <v>2846</v>
      </c>
      <c r="T65" s="19" t="s">
        <v>322</v>
      </c>
      <c r="U65" s="19" t="s">
        <v>249</v>
      </c>
      <c r="V65" s="19" t="s">
        <v>254</v>
      </c>
      <c r="W65" s="19" t="s">
        <v>249</v>
      </c>
      <c r="X65" s="19" t="s">
        <v>322</v>
      </c>
      <c r="Y65" s="20" t="str">
        <f t="shared" si="7"/>
        <v>Partial</v>
      </c>
      <c r="Z65" s="21" t="s">
        <v>322</v>
      </c>
      <c r="AA65" s="19" t="s">
        <v>2847</v>
      </c>
      <c r="AB65" s="19" t="s">
        <v>254</v>
      </c>
      <c r="AC65" s="19" t="s">
        <v>254</v>
      </c>
      <c r="AD65" s="19" t="s">
        <v>322</v>
      </c>
      <c r="AE65" s="19" t="s">
        <v>254</v>
      </c>
      <c r="AF65" s="19" t="s">
        <v>322</v>
      </c>
      <c r="AG65" s="20" t="str">
        <f t="shared" si="8"/>
        <v>Partial</v>
      </c>
      <c r="AH65" s="21" t="s">
        <v>2577</v>
      </c>
      <c r="AI65" s="19" t="s">
        <v>2848</v>
      </c>
      <c r="AJ65" s="19" t="s">
        <v>249</v>
      </c>
      <c r="AK65" s="19" t="s">
        <v>249</v>
      </c>
      <c r="AL65" s="19" t="s">
        <v>322</v>
      </c>
      <c r="AM65" s="19" t="s">
        <v>322</v>
      </c>
      <c r="AN65" s="19" t="s">
        <v>249</v>
      </c>
      <c r="AO65" s="20" t="str">
        <f>IF(COUNTA(AJ65:AN65)=0,"",IF(AND(COUNTIF(AJ65:AN65,"Yes")&gt;=4,OR(LEFT('1. Descriptive Extraction'!$Z65,1)="3",LEFT('1. Descriptive Extraction'!$Z65,1)="4")),"Strong",IF(COUNTIF(AJ65:AN65,"Yes")+COUNTIF(AJ65:AN65,"Partial")&lt;=1,"Limited","Partial")))</f>
        <v>Partial</v>
      </c>
      <c r="AP65" s="21" t="s">
        <v>322</v>
      </c>
      <c r="AQ65" s="19" t="s">
        <v>2849</v>
      </c>
      <c r="AR65" s="3"/>
      <c r="AS65" s="3" t="str">
        <f t="shared" si="9"/>
        <v>EQ</v>
      </c>
    </row>
    <row r="66" spans="1:45" ht="76.5" customHeight="1" x14ac:dyDescent="0.2">
      <c r="A66" s="18" t="str">
        <f>'1. Descriptive Extraction'!A66</f>
        <v>S064</v>
      </c>
      <c r="B66" s="18" t="str">
        <f>LEFT('1. Descriptive Extraction'!B66,44)</f>
        <v>ChatGPT With GPT-4 Outperforms Emergency Dep</v>
      </c>
      <c r="C66" s="19" t="s">
        <v>322</v>
      </c>
      <c r="D66" s="19" t="s">
        <v>254</v>
      </c>
      <c r="E66" s="19" t="s">
        <v>322</v>
      </c>
      <c r="F66" s="19" t="s">
        <v>249</v>
      </c>
      <c r="G66" s="19" t="s">
        <v>322</v>
      </c>
      <c r="H66" s="20" t="str">
        <f t="shared" si="5"/>
        <v>Partial</v>
      </c>
      <c r="I66" s="21" t="s">
        <v>322</v>
      </c>
      <c r="J66" s="19" t="s">
        <v>2850</v>
      </c>
      <c r="K66" s="19" t="s">
        <v>322</v>
      </c>
      <c r="L66" s="19" t="s">
        <v>322</v>
      </c>
      <c r="M66" s="19" t="s">
        <v>249</v>
      </c>
      <c r="N66" s="19" t="s">
        <v>249</v>
      </c>
      <c r="O66" s="19" t="s">
        <v>322</v>
      </c>
      <c r="P66" s="19" t="s">
        <v>254</v>
      </c>
      <c r="Q66" s="20" t="str">
        <f t="shared" si="6"/>
        <v>Partial</v>
      </c>
      <c r="R66" s="21" t="s">
        <v>322</v>
      </c>
      <c r="S66" s="19" t="s">
        <v>2851</v>
      </c>
      <c r="T66" s="19" t="s">
        <v>254</v>
      </c>
      <c r="U66" s="19" t="s">
        <v>2541</v>
      </c>
      <c r="V66" s="19" t="s">
        <v>254</v>
      </c>
      <c r="W66" s="19" t="s">
        <v>2541</v>
      </c>
      <c r="X66" s="19" t="s">
        <v>322</v>
      </c>
      <c r="Y66" s="20" t="str">
        <f t="shared" si="7"/>
        <v>Limited</v>
      </c>
      <c r="Z66" s="21" t="s">
        <v>2577</v>
      </c>
      <c r="AA66" s="19" t="s">
        <v>2852</v>
      </c>
      <c r="AB66" s="19" t="s">
        <v>254</v>
      </c>
      <c r="AC66" s="19" t="s">
        <v>2541</v>
      </c>
      <c r="AD66" s="19" t="s">
        <v>322</v>
      </c>
      <c r="AE66" s="19" t="s">
        <v>254</v>
      </c>
      <c r="AF66" s="19" t="s">
        <v>254</v>
      </c>
      <c r="AG66" s="20" t="str">
        <f t="shared" si="8"/>
        <v>Limited</v>
      </c>
      <c r="AH66" s="21" t="s">
        <v>2577</v>
      </c>
      <c r="AI66" s="19" t="s">
        <v>2853</v>
      </c>
      <c r="AJ66" s="19" t="s">
        <v>249</v>
      </c>
      <c r="AK66" s="19" t="s">
        <v>249</v>
      </c>
      <c r="AL66" s="19" t="s">
        <v>254</v>
      </c>
      <c r="AM66" s="19" t="s">
        <v>322</v>
      </c>
      <c r="AN66" s="19" t="s">
        <v>322</v>
      </c>
      <c r="AO66" s="20" t="str">
        <f>IF(COUNTA(AJ66:AN66)=0,"",IF(AND(COUNTIF(AJ66:AN66,"Yes")&gt;=4,OR(LEFT('1. Descriptive Extraction'!$Z66,1)="3",LEFT('1. Descriptive Extraction'!$Z66,1)="4")),"Strong",IF(COUNTIF(AJ66:AN66,"Yes")+COUNTIF(AJ66:AN66,"Partial")&lt;=1,"Limited","Partial")))</f>
        <v>Partial</v>
      </c>
      <c r="AP66" s="21" t="s">
        <v>322</v>
      </c>
      <c r="AQ66" s="19" t="s">
        <v>2854</v>
      </c>
      <c r="AR66" s="3"/>
      <c r="AS66" s="3" t="str">
        <f t="shared" si="9"/>
        <v/>
      </c>
    </row>
    <row r="67" spans="1:45" ht="90.75" customHeight="1" x14ac:dyDescent="0.2">
      <c r="A67" s="18" t="str">
        <f>'1. Descriptive Extraction'!A67</f>
        <v>S065</v>
      </c>
      <c r="B67" s="18" t="str">
        <f>LEFT('1. Descriptive Extraction'!B67,44)</f>
        <v xml:space="preserve">Comparative analysis of ChatGPT, Gemini and </v>
      </c>
      <c r="C67" s="19" t="s">
        <v>322</v>
      </c>
      <c r="D67" s="19" t="s">
        <v>254</v>
      </c>
      <c r="E67" s="19" t="s">
        <v>249</v>
      </c>
      <c r="F67" s="19" t="s">
        <v>254</v>
      </c>
      <c r="G67" s="19" t="s">
        <v>322</v>
      </c>
      <c r="H67" s="20" t="str">
        <f t="shared" ref="H67:H73" si="10">IF(COUNTA(C67:G67)=0,"",IF(COUNTIF(C67:G67,"Yes")&gt;=4,"Strong",IF(COUNTIF(C67:G67,"Yes")+COUNTIF(C67:G67,"Partial")&lt;=1,"Limited","Partial")))</f>
        <v>Partial</v>
      </c>
      <c r="I67" s="21" t="s">
        <v>322</v>
      </c>
      <c r="J67" s="19" t="s">
        <v>2855</v>
      </c>
      <c r="K67" s="19" t="s">
        <v>322</v>
      </c>
      <c r="L67" s="19" t="s">
        <v>322</v>
      </c>
      <c r="M67" s="19" t="s">
        <v>249</v>
      </c>
      <c r="N67" s="19" t="s">
        <v>322</v>
      </c>
      <c r="O67" s="19" t="s">
        <v>322</v>
      </c>
      <c r="P67" s="19" t="s">
        <v>249</v>
      </c>
      <c r="Q67" s="20" t="str">
        <f t="shared" ref="Q67:Q73" si="11">IF(COUNTA(K67:P67)=0,"",IF(COUNTIF(K67:P67,"Yes")&gt;=5,"Strong",IF(COUNTIF(K67:P67,"Yes")+COUNTIF(K67:P67,"Partial")&lt;=1,"Limited","Partial")))</f>
        <v>Partial</v>
      </c>
      <c r="R67" s="21" t="s">
        <v>322</v>
      </c>
      <c r="S67" s="19" t="s">
        <v>2856</v>
      </c>
      <c r="T67" s="19" t="s">
        <v>322</v>
      </c>
      <c r="U67" s="19" t="s">
        <v>249</v>
      </c>
      <c r="V67" s="19" t="s">
        <v>254</v>
      </c>
      <c r="W67" s="19" t="s">
        <v>249</v>
      </c>
      <c r="X67" s="19" t="s">
        <v>322</v>
      </c>
      <c r="Y67" s="20" t="str">
        <f t="shared" ref="Y67:Y73" si="12">IF(COUNTA(T67:X67)=0,"",IF(COUNTIF(T67:X67,"Yes")&gt;=4,"Strong",IF(COUNTIF(T67:X67,"Yes")+COUNTIF(T67:X67,"Partial")&lt;=1,"Limited","Partial")))</f>
        <v>Partial</v>
      </c>
      <c r="Z67" s="21" t="s">
        <v>322</v>
      </c>
      <c r="AA67" s="19" t="s">
        <v>2857</v>
      </c>
      <c r="AB67" s="19" t="s">
        <v>254</v>
      </c>
      <c r="AC67" s="19" t="s">
        <v>254</v>
      </c>
      <c r="AD67" s="19" t="s">
        <v>322</v>
      </c>
      <c r="AE67" s="19" t="s">
        <v>254</v>
      </c>
      <c r="AF67" s="19" t="s">
        <v>254</v>
      </c>
      <c r="AG67" s="20" t="str">
        <f t="shared" ref="AG67:AG73" si="13">IF(COUNTA(AB67:AF67)=0,"",IF(COUNTIF(AB67:AF67,"Yes")&gt;=4,"Strong",IF(COUNTIF(AB67:AF67,"Yes")+COUNTIF(AB67:AF67,"Partial")&lt;=1,"Limited","Partial")))</f>
        <v>Limited</v>
      </c>
      <c r="AH67" s="21" t="s">
        <v>2577</v>
      </c>
      <c r="AI67" s="19" t="s">
        <v>2858</v>
      </c>
      <c r="AJ67" s="19" t="s">
        <v>254</v>
      </c>
      <c r="AK67" s="19" t="s">
        <v>254</v>
      </c>
      <c r="AL67" s="19" t="s">
        <v>254</v>
      </c>
      <c r="AM67" s="19" t="s">
        <v>322</v>
      </c>
      <c r="AN67" s="19" t="s">
        <v>322</v>
      </c>
      <c r="AO67" s="20" t="str">
        <f>IF(COUNTA(AJ67:AN67)=0,"",IF(AND(COUNTIF(AJ67:AN67,"Yes")&gt;=4,OR(LEFT('1. Descriptive Extraction'!$Z67,1)="3",LEFT('1. Descriptive Extraction'!$Z67,1)="4")),"Strong",IF(COUNTIF(AJ67:AN67,"Yes")+COUNTIF(AJ67:AN67,"Partial")&lt;=1,"Limited","Partial")))</f>
        <v>Partial</v>
      </c>
      <c r="AP67" s="21" t="s">
        <v>2577</v>
      </c>
      <c r="AQ67" s="19" t="s">
        <v>2859</v>
      </c>
      <c r="AR67" s="3"/>
      <c r="AS67" s="3" t="str">
        <f t="shared" ref="AS67:AS73" si="14">TRIM(IF(H67&lt;&gt;I67,"CR ","")&amp;IF(Q67&lt;&gt;R67,"TW ","")&amp;IF(Y67&lt;&gt;Z67,"SF ","")&amp;IF(AG67&lt;&gt;AH67,"EQ ","")&amp;IF(AO67&lt;&gt;AP67,"IM ",""))</f>
        <v>IM</v>
      </c>
    </row>
    <row r="68" spans="1:45" ht="90.75" customHeight="1" x14ac:dyDescent="0.2">
      <c r="A68" s="18" t="str">
        <f>'1. Descriptive Extraction'!A68</f>
        <v>S066</v>
      </c>
      <c r="B68" s="18" t="str">
        <f>LEFT('1. Descriptive Extraction'!B68,44)</f>
        <v xml:space="preserve">AI in the ED: Assessing the efficacy of GPT </v>
      </c>
      <c r="C68" s="19" t="s">
        <v>322</v>
      </c>
      <c r="D68" s="19" t="s">
        <v>254</v>
      </c>
      <c r="E68" s="19" t="s">
        <v>322</v>
      </c>
      <c r="F68" s="19" t="s">
        <v>249</v>
      </c>
      <c r="G68" s="19" t="s">
        <v>322</v>
      </c>
      <c r="H68" s="20" t="str">
        <f t="shared" si="10"/>
        <v>Partial</v>
      </c>
      <c r="I68" s="21" t="s">
        <v>322</v>
      </c>
      <c r="J68" s="19" t="s">
        <v>2860</v>
      </c>
      <c r="K68" s="19" t="s">
        <v>322</v>
      </c>
      <c r="L68" s="19" t="s">
        <v>322</v>
      </c>
      <c r="M68" s="19" t="s">
        <v>322</v>
      </c>
      <c r="N68" s="19" t="s">
        <v>249</v>
      </c>
      <c r="O68" s="19" t="s">
        <v>322</v>
      </c>
      <c r="P68" s="19" t="s">
        <v>254</v>
      </c>
      <c r="Q68" s="20" t="str">
        <f t="shared" si="11"/>
        <v>Partial</v>
      </c>
      <c r="R68" s="21" t="s">
        <v>322</v>
      </c>
      <c r="S68" s="19" t="s">
        <v>2861</v>
      </c>
      <c r="T68" s="19" t="s">
        <v>322</v>
      </c>
      <c r="U68" s="19" t="s">
        <v>322</v>
      </c>
      <c r="V68" s="19" t="s">
        <v>254</v>
      </c>
      <c r="W68" s="19" t="s">
        <v>322</v>
      </c>
      <c r="X68" s="19" t="s">
        <v>322</v>
      </c>
      <c r="Y68" s="20" t="str">
        <f t="shared" si="12"/>
        <v>Partial</v>
      </c>
      <c r="Z68" s="21" t="s">
        <v>322</v>
      </c>
      <c r="AA68" s="19" t="s">
        <v>2862</v>
      </c>
      <c r="AB68" s="19" t="s">
        <v>254</v>
      </c>
      <c r="AC68" s="19" t="s">
        <v>2541</v>
      </c>
      <c r="AD68" s="19" t="s">
        <v>322</v>
      </c>
      <c r="AE68" s="19" t="s">
        <v>254</v>
      </c>
      <c r="AF68" s="19" t="s">
        <v>254</v>
      </c>
      <c r="AG68" s="20" t="str">
        <f t="shared" si="13"/>
        <v>Limited</v>
      </c>
      <c r="AH68" s="21" t="s">
        <v>2577</v>
      </c>
      <c r="AI68" s="19" t="s">
        <v>2863</v>
      </c>
      <c r="AJ68" s="19" t="s">
        <v>249</v>
      </c>
      <c r="AK68" s="19" t="s">
        <v>249</v>
      </c>
      <c r="AL68" s="19" t="s">
        <v>322</v>
      </c>
      <c r="AM68" s="19" t="s">
        <v>322</v>
      </c>
      <c r="AN68" s="19" t="s">
        <v>249</v>
      </c>
      <c r="AO68" s="20" t="str">
        <f>IF(COUNTA(AJ68:AN68)=0,"",IF(AND(COUNTIF(AJ68:AN68,"Yes")&gt;=4,OR(LEFT('1. Descriptive Extraction'!$Z68,1)="3",LEFT('1. Descriptive Extraction'!$Z68,1)="4")),"Strong",IF(COUNTIF(AJ68:AN68,"Yes")+COUNTIF(AJ68:AN68,"Partial")&lt;=1,"Limited","Partial")))</f>
        <v>Partial</v>
      </c>
      <c r="AP68" s="21" t="s">
        <v>322</v>
      </c>
      <c r="AQ68" s="19" t="s">
        <v>2864</v>
      </c>
      <c r="AR68" s="3"/>
      <c r="AS68" s="3" t="str">
        <f t="shared" si="14"/>
        <v/>
      </c>
    </row>
    <row r="69" spans="1:45" ht="105" customHeight="1" x14ac:dyDescent="0.2">
      <c r="A69" s="18" t="str">
        <f>'1. Descriptive Extraction'!A69</f>
        <v>S067</v>
      </c>
      <c r="B69" s="18" t="str">
        <f>LEFT('1. Descriptive Extraction'!B69,44)</f>
        <v>Assessing the precision of artificial intell</v>
      </c>
      <c r="C69" s="19" t="s">
        <v>249</v>
      </c>
      <c r="D69" s="19" t="s">
        <v>322</v>
      </c>
      <c r="E69" s="19" t="s">
        <v>249</v>
      </c>
      <c r="F69" s="19" t="s">
        <v>249</v>
      </c>
      <c r="G69" s="19" t="s">
        <v>249</v>
      </c>
      <c r="H69" s="20" t="str">
        <f t="shared" si="10"/>
        <v>Strong</v>
      </c>
      <c r="I69" s="21" t="s">
        <v>2535</v>
      </c>
      <c r="J69" s="19" t="s">
        <v>2865</v>
      </c>
      <c r="K69" s="19" t="s">
        <v>249</v>
      </c>
      <c r="L69" s="19" t="s">
        <v>322</v>
      </c>
      <c r="M69" s="19" t="s">
        <v>322</v>
      </c>
      <c r="N69" s="19" t="s">
        <v>249</v>
      </c>
      <c r="O69" s="19" t="s">
        <v>322</v>
      </c>
      <c r="P69" s="19" t="s">
        <v>322</v>
      </c>
      <c r="Q69" s="20" t="str">
        <f t="shared" si="11"/>
        <v>Partial</v>
      </c>
      <c r="R69" s="21" t="s">
        <v>322</v>
      </c>
      <c r="S69" s="19" t="s">
        <v>2866</v>
      </c>
      <c r="T69" s="19" t="s">
        <v>322</v>
      </c>
      <c r="U69" s="19" t="s">
        <v>322</v>
      </c>
      <c r="V69" s="19" t="s">
        <v>254</v>
      </c>
      <c r="W69" s="19" t="s">
        <v>322</v>
      </c>
      <c r="X69" s="19" t="s">
        <v>322</v>
      </c>
      <c r="Y69" s="20" t="str">
        <f t="shared" si="12"/>
        <v>Partial</v>
      </c>
      <c r="Z69" s="21" t="s">
        <v>322</v>
      </c>
      <c r="AA69" s="19" t="s">
        <v>2867</v>
      </c>
      <c r="AB69" s="19" t="s">
        <v>254</v>
      </c>
      <c r="AC69" s="19" t="s">
        <v>2541</v>
      </c>
      <c r="AD69" s="19" t="s">
        <v>322</v>
      </c>
      <c r="AE69" s="19" t="s">
        <v>254</v>
      </c>
      <c r="AF69" s="19" t="s">
        <v>254</v>
      </c>
      <c r="AG69" s="20" t="str">
        <f t="shared" si="13"/>
        <v>Limited</v>
      </c>
      <c r="AH69" s="21" t="s">
        <v>2577</v>
      </c>
      <c r="AI69" s="19" t="s">
        <v>2868</v>
      </c>
      <c r="AJ69" s="19" t="s">
        <v>249</v>
      </c>
      <c r="AK69" s="19" t="s">
        <v>249</v>
      </c>
      <c r="AL69" s="19" t="s">
        <v>249</v>
      </c>
      <c r="AM69" s="19" t="s">
        <v>322</v>
      </c>
      <c r="AN69" s="19" t="s">
        <v>249</v>
      </c>
      <c r="AO69" s="20" t="str">
        <f>IF(COUNTA(AJ69:AN69)=0,"",IF(AND(COUNTIF(AJ69:AN69,"Yes")&gt;=4,OR(LEFT('1. Descriptive Extraction'!$Z69,1)="3",LEFT('1. Descriptive Extraction'!$Z69,1)="4")),"Strong",IF(COUNTIF(AJ69:AN69,"Yes")+COUNTIF(AJ69:AN69,"Partial")&lt;=1,"Limited","Partial")))</f>
        <v>Strong</v>
      </c>
      <c r="AP69" s="21" t="s">
        <v>322</v>
      </c>
      <c r="AQ69" s="19" t="s">
        <v>2869</v>
      </c>
      <c r="AR69" s="3"/>
      <c r="AS69" s="3" t="str">
        <f t="shared" si="14"/>
        <v>IM</v>
      </c>
    </row>
    <row r="70" spans="1:45" ht="134.25" customHeight="1" x14ac:dyDescent="0.2">
      <c r="A70" s="18" t="str">
        <f>'1. Descriptive Extraction'!A70</f>
        <v>S068</v>
      </c>
      <c r="B70" s="18" t="str">
        <f>LEFT('1. Descriptive Extraction'!B70,44)</f>
        <v xml:space="preserve">Mind + Machine: ChatGPT as a Basic Clinical </v>
      </c>
      <c r="C70" s="19" t="s">
        <v>322</v>
      </c>
      <c r="D70" s="19" t="s">
        <v>254</v>
      </c>
      <c r="E70" s="19" t="s">
        <v>322</v>
      </c>
      <c r="F70" s="19" t="s">
        <v>254</v>
      </c>
      <c r="G70" s="19" t="s">
        <v>322</v>
      </c>
      <c r="H70" s="20" t="str">
        <f t="shared" si="10"/>
        <v>Partial</v>
      </c>
      <c r="I70" s="21" t="s">
        <v>322</v>
      </c>
      <c r="J70" s="19" t="s">
        <v>2870</v>
      </c>
      <c r="K70" s="19" t="s">
        <v>322</v>
      </c>
      <c r="L70" s="19" t="s">
        <v>322</v>
      </c>
      <c r="M70" s="19" t="s">
        <v>322</v>
      </c>
      <c r="N70" s="19" t="s">
        <v>322</v>
      </c>
      <c r="O70" s="19" t="s">
        <v>322</v>
      </c>
      <c r="P70" s="19" t="s">
        <v>254</v>
      </c>
      <c r="Q70" s="20" t="str">
        <f t="shared" si="11"/>
        <v>Partial</v>
      </c>
      <c r="R70" s="21" t="s">
        <v>322</v>
      </c>
      <c r="S70" s="19" t="s">
        <v>2871</v>
      </c>
      <c r="T70" s="19" t="s">
        <v>322</v>
      </c>
      <c r="U70" s="19" t="s">
        <v>322</v>
      </c>
      <c r="V70" s="19" t="s">
        <v>254</v>
      </c>
      <c r="W70" s="19" t="s">
        <v>254</v>
      </c>
      <c r="X70" s="19" t="s">
        <v>254</v>
      </c>
      <c r="Y70" s="20" t="str">
        <f t="shared" si="12"/>
        <v>Partial</v>
      </c>
      <c r="Z70" s="21" t="s">
        <v>322</v>
      </c>
      <c r="AA70" s="19" t="s">
        <v>2872</v>
      </c>
      <c r="AB70" s="19" t="s">
        <v>254</v>
      </c>
      <c r="AC70" s="19" t="s">
        <v>254</v>
      </c>
      <c r="AD70" s="19" t="s">
        <v>254</v>
      </c>
      <c r="AE70" s="19" t="s">
        <v>254</v>
      </c>
      <c r="AF70" s="19" t="s">
        <v>254</v>
      </c>
      <c r="AG70" s="20" t="str">
        <f t="shared" si="13"/>
        <v>Limited</v>
      </c>
      <c r="AH70" s="21" t="s">
        <v>2577</v>
      </c>
      <c r="AI70" s="19" t="s">
        <v>2873</v>
      </c>
      <c r="AJ70" s="19" t="s">
        <v>254</v>
      </c>
      <c r="AK70" s="19" t="s">
        <v>254</v>
      </c>
      <c r="AL70" s="19" t="s">
        <v>322</v>
      </c>
      <c r="AM70" s="19" t="s">
        <v>322</v>
      </c>
      <c r="AN70" s="19" t="s">
        <v>249</v>
      </c>
      <c r="AO70" s="20" t="str">
        <f>IF(COUNTA(AJ70:AN70)=0,"",IF(AND(COUNTIF(AJ70:AN70,"Yes")&gt;=4,OR(LEFT('1. Descriptive Extraction'!$Z70,1)="3",LEFT('1. Descriptive Extraction'!$Z70,1)="4")),"Strong",IF(COUNTIF(AJ70:AN70,"Yes")+COUNTIF(AJ70:AN70,"Partial")&lt;=1,"Limited","Partial")))</f>
        <v>Partial</v>
      </c>
      <c r="AP70" s="21" t="s">
        <v>2577</v>
      </c>
      <c r="AQ70" s="19" t="s">
        <v>2874</v>
      </c>
      <c r="AR70" s="3"/>
      <c r="AS70" s="3" t="str">
        <f t="shared" si="14"/>
        <v>IM</v>
      </c>
    </row>
    <row r="71" spans="1:45" ht="90.75" customHeight="1" x14ac:dyDescent="0.2">
      <c r="A71" s="18" t="str">
        <f>'1. Descriptive Extraction'!A71</f>
        <v>S069</v>
      </c>
      <c r="B71" s="18" t="str">
        <f>LEFT('1. Descriptive Extraction'!B71,44)</f>
        <v>Can ChatGPT and Gemini justify brain CT refe</v>
      </c>
      <c r="C71" s="19" t="s">
        <v>322</v>
      </c>
      <c r="D71" s="19" t="s">
        <v>254</v>
      </c>
      <c r="E71" s="19" t="s">
        <v>322</v>
      </c>
      <c r="F71" s="19" t="s">
        <v>249</v>
      </c>
      <c r="G71" s="19" t="s">
        <v>322</v>
      </c>
      <c r="H71" s="20" t="str">
        <f t="shared" si="10"/>
        <v>Partial</v>
      </c>
      <c r="I71" s="21" t="s">
        <v>322</v>
      </c>
      <c r="J71" s="19" t="s">
        <v>2875</v>
      </c>
      <c r="K71" s="19" t="s">
        <v>322</v>
      </c>
      <c r="L71" s="19" t="s">
        <v>249</v>
      </c>
      <c r="M71" s="19" t="s">
        <v>249</v>
      </c>
      <c r="N71" s="19" t="s">
        <v>249</v>
      </c>
      <c r="O71" s="19" t="s">
        <v>322</v>
      </c>
      <c r="P71" s="19" t="s">
        <v>254</v>
      </c>
      <c r="Q71" s="20" t="str">
        <f t="shared" si="11"/>
        <v>Partial</v>
      </c>
      <c r="R71" s="21" t="s">
        <v>322</v>
      </c>
      <c r="S71" s="19" t="s">
        <v>2876</v>
      </c>
      <c r="T71" s="19" t="s">
        <v>322</v>
      </c>
      <c r="U71" s="19" t="s">
        <v>322</v>
      </c>
      <c r="V71" s="19" t="s">
        <v>322</v>
      </c>
      <c r="W71" s="19" t="s">
        <v>322</v>
      </c>
      <c r="X71" s="19" t="s">
        <v>322</v>
      </c>
      <c r="Y71" s="20" t="str">
        <f t="shared" si="12"/>
        <v>Partial</v>
      </c>
      <c r="Z71" s="21" t="s">
        <v>322</v>
      </c>
      <c r="AA71" s="19" t="s">
        <v>2877</v>
      </c>
      <c r="AB71" s="19" t="s">
        <v>254</v>
      </c>
      <c r="AC71" s="19" t="s">
        <v>2541</v>
      </c>
      <c r="AD71" s="19" t="s">
        <v>322</v>
      </c>
      <c r="AE71" s="19" t="s">
        <v>254</v>
      </c>
      <c r="AF71" s="19" t="s">
        <v>254</v>
      </c>
      <c r="AG71" s="20" t="str">
        <f t="shared" si="13"/>
        <v>Limited</v>
      </c>
      <c r="AH71" s="21" t="s">
        <v>2577</v>
      </c>
      <c r="AI71" s="19" t="s">
        <v>2878</v>
      </c>
      <c r="AJ71" s="19" t="s">
        <v>249</v>
      </c>
      <c r="AK71" s="19" t="s">
        <v>249</v>
      </c>
      <c r="AL71" s="19" t="s">
        <v>322</v>
      </c>
      <c r="AM71" s="19" t="s">
        <v>322</v>
      </c>
      <c r="AN71" s="19" t="s">
        <v>249</v>
      </c>
      <c r="AO71" s="20" t="str">
        <f>IF(COUNTA(AJ71:AN71)=0,"",IF(AND(COUNTIF(AJ71:AN71,"Yes")&gt;=4,OR(LEFT('1. Descriptive Extraction'!$Z71,1)="3",LEFT('1. Descriptive Extraction'!$Z71,1)="4")),"Strong",IF(COUNTIF(AJ71:AN71,"Yes")+COUNTIF(AJ71:AN71,"Partial")&lt;=1,"Limited","Partial")))</f>
        <v>Partial</v>
      </c>
      <c r="AP71" s="21" t="s">
        <v>322</v>
      </c>
      <c r="AQ71" s="19" t="s">
        <v>2879</v>
      </c>
      <c r="AR71" s="3"/>
      <c r="AS71" s="3" t="str">
        <f t="shared" si="14"/>
        <v/>
      </c>
    </row>
    <row r="72" spans="1:45" ht="90.75" customHeight="1" x14ac:dyDescent="0.2">
      <c r="A72" s="18" t="str">
        <f>'1. Descriptive Extraction'!A72</f>
        <v>S070</v>
      </c>
      <c r="B72" s="18" t="str">
        <f>LEFT('1. Descriptive Extraction'!B72,44)</f>
        <v xml:space="preserve">Sociodemographic biases in medical decision </v>
      </c>
      <c r="C72" s="19" t="s">
        <v>322</v>
      </c>
      <c r="D72" s="19" t="s">
        <v>254</v>
      </c>
      <c r="E72" s="19" t="s">
        <v>249</v>
      </c>
      <c r="F72" s="19" t="s">
        <v>322</v>
      </c>
      <c r="G72" s="19" t="s">
        <v>322</v>
      </c>
      <c r="H72" s="20" t="str">
        <f t="shared" si="10"/>
        <v>Partial</v>
      </c>
      <c r="I72" s="21" t="s">
        <v>322</v>
      </c>
      <c r="J72" s="19" t="s">
        <v>2880</v>
      </c>
      <c r="K72" s="19" t="s">
        <v>249</v>
      </c>
      <c r="L72" s="19" t="s">
        <v>322</v>
      </c>
      <c r="M72" s="19" t="s">
        <v>322</v>
      </c>
      <c r="N72" s="19" t="s">
        <v>249</v>
      </c>
      <c r="O72" s="19" t="s">
        <v>322</v>
      </c>
      <c r="P72" s="19" t="s">
        <v>249</v>
      </c>
      <c r="Q72" s="20" t="str">
        <f t="shared" si="11"/>
        <v>Partial</v>
      </c>
      <c r="R72" s="21" t="s">
        <v>322</v>
      </c>
      <c r="S72" s="19" t="s">
        <v>2881</v>
      </c>
      <c r="T72" s="19" t="s">
        <v>249</v>
      </c>
      <c r="U72" s="19" t="s">
        <v>249</v>
      </c>
      <c r="V72" s="19" t="s">
        <v>322</v>
      </c>
      <c r="W72" s="19" t="s">
        <v>249</v>
      </c>
      <c r="X72" s="19" t="s">
        <v>322</v>
      </c>
      <c r="Y72" s="20" t="str">
        <f t="shared" si="12"/>
        <v>Partial</v>
      </c>
      <c r="Z72" s="21" t="s">
        <v>322</v>
      </c>
      <c r="AA72" s="19" t="s">
        <v>2882</v>
      </c>
      <c r="AB72" s="19" t="s">
        <v>249</v>
      </c>
      <c r="AC72" s="19" t="s">
        <v>322</v>
      </c>
      <c r="AD72" s="19" t="s">
        <v>249</v>
      </c>
      <c r="AE72" s="19" t="s">
        <v>249</v>
      </c>
      <c r="AF72" s="19" t="s">
        <v>249</v>
      </c>
      <c r="AG72" s="20" t="str">
        <f t="shared" si="13"/>
        <v>Strong</v>
      </c>
      <c r="AH72" s="21" t="s">
        <v>2535</v>
      </c>
      <c r="AI72" s="19" t="s">
        <v>2883</v>
      </c>
      <c r="AJ72" s="19" t="s">
        <v>322</v>
      </c>
      <c r="AK72" s="19" t="s">
        <v>322</v>
      </c>
      <c r="AL72" s="19" t="s">
        <v>254</v>
      </c>
      <c r="AM72" s="19" t="s">
        <v>322</v>
      </c>
      <c r="AN72" s="19" t="s">
        <v>249</v>
      </c>
      <c r="AO72" s="20" t="str">
        <f>IF(COUNTA(AJ72:AN72)=0,"",IF(AND(COUNTIF(AJ72:AN72,"Yes")&gt;=4,OR(LEFT('1. Descriptive Extraction'!$Z72,1)="3",LEFT('1. Descriptive Extraction'!$Z72,1)="4")),"Strong",IF(COUNTIF(AJ72:AN72,"Yes")+COUNTIF(AJ72:AN72,"Partial")&lt;=1,"Limited","Partial")))</f>
        <v>Partial</v>
      </c>
      <c r="AP72" s="21" t="s">
        <v>2577</v>
      </c>
      <c r="AQ72" s="19" t="s">
        <v>2884</v>
      </c>
      <c r="AR72" s="3"/>
      <c r="AS72" s="3" t="str">
        <f t="shared" si="14"/>
        <v>IM</v>
      </c>
    </row>
    <row r="73" spans="1:45" ht="76.5" customHeight="1" x14ac:dyDescent="0.2">
      <c r="A73" s="18" t="str">
        <f>'1. Descriptive Extraction'!A73</f>
        <v>S071</v>
      </c>
      <c r="B73" s="18" t="str">
        <f>LEFT('1. Descriptive Extraction'!B73,44)</f>
        <v>Evaluating large language model workflows in</v>
      </c>
      <c r="C73" s="19" t="s">
        <v>249</v>
      </c>
      <c r="D73" s="19" t="s">
        <v>322</v>
      </c>
      <c r="E73" s="19" t="s">
        <v>322</v>
      </c>
      <c r="F73" s="19" t="s">
        <v>322</v>
      </c>
      <c r="G73" s="19" t="s">
        <v>322</v>
      </c>
      <c r="H73" s="20" t="str">
        <f t="shared" si="10"/>
        <v>Partial</v>
      </c>
      <c r="I73" s="21" t="s">
        <v>322</v>
      </c>
      <c r="J73" s="19" t="s">
        <v>2885</v>
      </c>
      <c r="K73" s="19" t="s">
        <v>249</v>
      </c>
      <c r="L73" s="19" t="s">
        <v>322</v>
      </c>
      <c r="M73" s="19" t="s">
        <v>322</v>
      </c>
      <c r="N73" s="19" t="s">
        <v>322</v>
      </c>
      <c r="O73" s="19" t="s">
        <v>322</v>
      </c>
      <c r="P73" s="19" t="s">
        <v>322</v>
      </c>
      <c r="Q73" s="20" t="str">
        <f t="shared" si="11"/>
        <v>Partial</v>
      </c>
      <c r="R73" s="21" t="s">
        <v>322</v>
      </c>
      <c r="S73" s="19" t="s">
        <v>2886</v>
      </c>
      <c r="T73" s="19" t="s">
        <v>322</v>
      </c>
      <c r="U73" s="19" t="s">
        <v>322</v>
      </c>
      <c r="V73" s="19" t="s">
        <v>322</v>
      </c>
      <c r="W73" s="19" t="s">
        <v>322</v>
      </c>
      <c r="X73" s="19" t="s">
        <v>322</v>
      </c>
      <c r="Y73" s="20" t="str">
        <f t="shared" si="12"/>
        <v>Partial</v>
      </c>
      <c r="Z73" s="21" t="s">
        <v>322</v>
      </c>
      <c r="AA73" s="19" t="s">
        <v>2887</v>
      </c>
      <c r="AB73" s="19" t="s">
        <v>254</v>
      </c>
      <c r="AC73" s="19" t="s">
        <v>254</v>
      </c>
      <c r="AD73" s="19" t="s">
        <v>322</v>
      </c>
      <c r="AE73" s="19" t="s">
        <v>254</v>
      </c>
      <c r="AF73" s="19" t="s">
        <v>322</v>
      </c>
      <c r="AG73" s="20" t="str">
        <f t="shared" si="13"/>
        <v>Partial</v>
      </c>
      <c r="AH73" s="21" t="s">
        <v>2577</v>
      </c>
      <c r="AI73" s="19" t="s">
        <v>2888</v>
      </c>
      <c r="AJ73" s="19" t="s">
        <v>249</v>
      </c>
      <c r="AK73" s="19" t="s">
        <v>249</v>
      </c>
      <c r="AL73" s="19" t="s">
        <v>322</v>
      </c>
      <c r="AM73" s="19" t="s">
        <v>322</v>
      </c>
      <c r="AN73" s="19" t="s">
        <v>249</v>
      </c>
      <c r="AO73" s="20" t="str">
        <f>IF(COUNTA(AJ73:AN73)=0,"",IF(AND(COUNTIF(AJ73:AN73,"Yes")&gt;=4,OR(LEFT('1. Descriptive Extraction'!$Z73,1)="3",LEFT('1. Descriptive Extraction'!$Z73,1)="4")),"Strong",IF(COUNTIF(AJ73:AN73,"Yes")+COUNTIF(AJ73:AN73,"Partial")&lt;=1,"Limited","Partial")))</f>
        <v>Partial</v>
      </c>
      <c r="AP73" s="21" t="s">
        <v>322</v>
      </c>
      <c r="AQ73" s="19" t="s">
        <v>2889</v>
      </c>
      <c r="AR73" s="3"/>
      <c r="AS73" s="3" t="str">
        <f t="shared" si="14"/>
        <v>EQ</v>
      </c>
    </row>
  </sheetData>
  <mergeCells count="6">
    <mergeCell ref="AJ1:AQ1"/>
    <mergeCell ref="A1:B1"/>
    <mergeCell ref="C1:J1"/>
    <mergeCell ref="K1:S1"/>
    <mergeCell ref="T1:AA1"/>
    <mergeCell ref="AB1:AI1"/>
  </mergeCells>
  <dataValidations count="2">
    <dataValidation type="list" allowBlank="1" sqref="I3:I100 R3:R100 Z3:Z100 AH3:AH100 AP3:AP100" xr:uid="{00000000-0002-0000-0300-000000000000}">
      <formula1>"Strong,Partial,Limited"</formula1>
      <formula2>0</formula2>
    </dataValidation>
    <dataValidation type="list" allowBlank="1" sqref="C3:G100 K3:P100 T3:X100 AB3:AF100 AJ3:AN100" xr:uid="{00000000-0002-0000-0300-000001000000}">
      <formula1>"Yes,Partial,No,NA"</formula1>
      <formula2>0</formula2>
    </dataValidation>
  </dataValidation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48235"/>
  </sheetPr>
  <dimension ref="A1:P73"/>
  <sheetViews>
    <sheetView zoomScaleNormal="100" workbookViewId="0">
      <pane xSplit="2" ySplit="2" topLeftCell="O20" activePane="bottomRight" state="frozen"/>
      <selection pane="topRight" activeCell="O1" sqref="O1"/>
      <selection pane="bottomLeft" activeCell="A20" sqref="A20"/>
      <selection pane="bottomRight" activeCell="O21" sqref="O21"/>
    </sheetView>
  </sheetViews>
  <sheetFormatPr defaultColWidth="8.5703125" defaultRowHeight="15" x14ac:dyDescent="0.25"/>
  <cols>
    <col min="1" max="1" width="33" style="2" customWidth="1"/>
    <col min="2" max="2" width="42" style="2" customWidth="1"/>
    <col min="3" max="3" width="18" style="2" customWidth="1"/>
    <col min="4" max="4" width="26" style="2" customWidth="1"/>
    <col min="5" max="12" width="29" style="2" customWidth="1"/>
    <col min="13" max="16" width="58" style="2" customWidth="1"/>
    <col min="17" max="48" width="12" customWidth="1"/>
  </cols>
  <sheetData>
    <row r="1" spans="1:16" ht="18" customHeight="1" x14ac:dyDescent="0.2">
      <c r="A1" s="50" t="s">
        <v>2483</v>
      </c>
      <c r="B1" s="50"/>
      <c r="C1" s="50" t="s">
        <v>2890</v>
      </c>
      <c r="D1" s="50"/>
      <c r="E1" s="51" t="s">
        <v>2891</v>
      </c>
      <c r="F1" s="51"/>
      <c r="G1" s="51"/>
      <c r="H1" s="51"/>
      <c r="I1" s="51"/>
      <c r="J1" s="51"/>
      <c r="K1" s="51"/>
      <c r="L1" s="51"/>
      <c r="M1" s="51"/>
      <c r="N1" s="50" t="s">
        <v>2890</v>
      </c>
      <c r="O1" s="50"/>
      <c r="P1" s="14" t="s">
        <v>2892</v>
      </c>
    </row>
    <row r="2" spans="1:16" ht="18" customHeight="1" x14ac:dyDescent="0.2">
      <c r="A2" s="15" t="s">
        <v>65</v>
      </c>
      <c r="B2" s="15" t="s">
        <v>2489</v>
      </c>
      <c r="C2" s="15" t="s">
        <v>2893</v>
      </c>
      <c r="D2" s="15" t="s">
        <v>2894</v>
      </c>
      <c r="E2" s="15" t="s">
        <v>2895</v>
      </c>
      <c r="F2" s="15" t="s">
        <v>2896</v>
      </c>
      <c r="G2" s="15" t="s">
        <v>2897</v>
      </c>
      <c r="H2" s="15" t="s">
        <v>2898</v>
      </c>
      <c r="I2" s="15" t="s">
        <v>2899</v>
      </c>
      <c r="J2" s="15" t="s">
        <v>2900</v>
      </c>
      <c r="K2" s="15" t="s">
        <v>2901</v>
      </c>
      <c r="L2" s="15" t="s">
        <v>2902</v>
      </c>
      <c r="M2" s="15" t="s">
        <v>2903</v>
      </c>
      <c r="N2" s="15" t="s">
        <v>2904</v>
      </c>
      <c r="O2" s="15" t="s">
        <v>2905</v>
      </c>
      <c r="P2" s="15" t="s">
        <v>161</v>
      </c>
    </row>
    <row r="3" spans="1:16" ht="61.5" customHeight="1" x14ac:dyDescent="0.2">
      <c r="A3" s="18" t="str">
        <f>'1. Descriptive Extraction'!A3</f>
        <v>S001</v>
      </c>
      <c r="B3" s="18" t="str">
        <f>LEFT('1. Descriptive Extraction'!B3,44)</f>
        <v>Large language models for frontline healthca</v>
      </c>
      <c r="C3" s="19" t="s">
        <v>2906</v>
      </c>
      <c r="D3" s="19" t="s">
        <v>249</v>
      </c>
      <c r="E3" s="19" t="s">
        <v>2907</v>
      </c>
      <c r="F3" s="19" t="s">
        <v>1095</v>
      </c>
      <c r="G3" s="19" t="s">
        <v>2907</v>
      </c>
      <c r="H3" s="19" t="s">
        <v>322</v>
      </c>
      <c r="I3" s="19" t="s">
        <v>322</v>
      </c>
      <c r="J3" s="19" t="s">
        <v>2907</v>
      </c>
      <c r="K3" s="19" t="s">
        <v>2907</v>
      </c>
      <c r="L3" s="19" t="s">
        <v>2907</v>
      </c>
      <c r="M3" s="22">
        <f t="shared" ref="M3:M34" si="0">IF(COUNTA(E3:L3)=0,"",IF((8-COUNTIF(E3:L3,"NA"))=0,"",(COUNTIF(E3:L3,"Reported")+0.5*COUNTIF(E3:L3,"Partial"))/(8-COUNTIF(E3:L3,"NA"))))</f>
        <v>0.75</v>
      </c>
      <c r="N3" s="19" t="s">
        <v>2908</v>
      </c>
      <c r="O3" s="19" t="s">
        <v>2909</v>
      </c>
      <c r="P3" s="19" t="s">
        <v>2910</v>
      </c>
    </row>
    <row r="4" spans="1:16" ht="90.75" customHeight="1" x14ac:dyDescent="0.2">
      <c r="A4" s="18" t="str">
        <f>'1. Descriptive Extraction'!A4</f>
        <v>S002</v>
      </c>
      <c r="B4" s="18" t="str">
        <f>LEFT('1. Descriptive Extraction'!B4,44)</f>
        <v>Evaluation of multimodal large language mode</v>
      </c>
      <c r="C4" s="19" t="s">
        <v>2911</v>
      </c>
      <c r="D4" s="19" t="s">
        <v>249</v>
      </c>
      <c r="E4" s="19" t="s">
        <v>2907</v>
      </c>
      <c r="F4" s="19" t="s">
        <v>1095</v>
      </c>
      <c r="G4" s="19" t="s">
        <v>2907</v>
      </c>
      <c r="H4" s="19" t="s">
        <v>2907</v>
      </c>
      <c r="I4" s="19" t="s">
        <v>2907</v>
      </c>
      <c r="J4" s="19" t="s">
        <v>322</v>
      </c>
      <c r="K4" s="19" t="s">
        <v>2907</v>
      </c>
      <c r="L4" s="19" t="s">
        <v>322</v>
      </c>
      <c r="M4" s="22">
        <f t="shared" si="0"/>
        <v>0.75</v>
      </c>
      <c r="N4" s="19" t="s">
        <v>2912</v>
      </c>
      <c r="O4" s="19" t="s">
        <v>2913</v>
      </c>
      <c r="P4" s="19" t="s">
        <v>2914</v>
      </c>
    </row>
    <row r="5" spans="1:16" ht="90.75" customHeight="1" x14ac:dyDescent="0.2">
      <c r="A5" s="18" t="str">
        <f>'1. Descriptive Extraction'!A5</f>
        <v>S003</v>
      </c>
      <c r="B5" s="18" t="str">
        <f>LEFT('1. Descriptive Extraction'!B5,44)</f>
        <v xml:space="preserve">Evaluating GPT-4o for emergency disposition </v>
      </c>
      <c r="C5" s="19" t="s">
        <v>2911</v>
      </c>
      <c r="D5" s="19" t="s">
        <v>249</v>
      </c>
      <c r="E5" s="19" t="s">
        <v>2907</v>
      </c>
      <c r="F5" s="19" t="s">
        <v>322</v>
      </c>
      <c r="G5" s="19" t="s">
        <v>2907</v>
      </c>
      <c r="H5" s="19" t="s">
        <v>322</v>
      </c>
      <c r="I5" s="19" t="s">
        <v>322</v>
      </c>
      <c r="J5" s="19" t="s">
        <v>322</v>
      </c>
      <c r="K5" s="19" t="s">
        <v>2907</v>
      </c>
      <c r="L5" s="19" t="s">
        <v>322</v>
      </c>
      <c r="M5" s="22">
        <f t="shared" si="0"/>
        <v>0.6875</v>
      </c>
      <c r="N5" s="19" t="s">
        <v>2915</v>
      </c>
      <c r="O5" s="19" t="s">
        <v>2916</v>
      </c>
      <c r="P5" s="19" t="s">
        <v>2917</v>
      </c>
    </row>
    <row r="6" spans="1:16" ht="163.5" customHeight="1" x14ac:dyDescent="0.2">
      <c r="A6" s="18" t="str">
        <f>'1. Descriptive Extraction'!A6</f>
        <v>S004</v>
      </c>
      <c r="B6" s="18" t="str">
        <f>LEFT('1. Descriptive Extraction'!B6,44)</f>
        <v xml:space="preserve">Advancing conversational diagnostic AI with </v>
      </c>
      <c r="C6" s="19" t="s">
        <v>2918</v>
      </c>
      <c r="D6" s="19" t="s">
        <v>249</v>
      </c>
      <c r="E6" s="19" t="s">
        <v>2907</v>
      </c>
      <c r="F6" s="19" t="s">
        <v>1095</v>
      </c>
      <c r="G6" s="19" t="s">
        <v>322</v>
      </c>
      <c r="H6" s="19" t="s">
        <v>2907</v>
      </c>
      <c r="I6" s="19" t="s">
        <v>2907</v>
      </c>
      <c r="J6" s="19" t="s">
        <v>2907</v>
      </c>
      <c r="K6" s="19" t="s">
        <v>2907</v>
      </c>
      <c r="L6" s="19" t="s">
        <v>322</v>
      </c>
      <c r="M6" s="22">
        <f t="shared" si="0"/>
        <v>0.75</v>
      </c>
      <c r="N6" s="19" t="s">
        <v>2919</v>
      </c>
      <c r="O6" s="19" t="s">
        <v>2920</v>
      </c>
      <c r="P6" s="19" t="s">
        <v>2921</v>
      </c>
    </row>
    <row r="7" spans="1:16" ht="148.5" customHeight="1" x14ac:dyDescent="0.2">
      <c r="A7" s="18" t="str">
        <f>'1. Descriptive Extraction'!A7</f>
        <v>S005</v>
      </c>
      <c r="B7" s="18" t="str">
        <f>LEFT('1. Descriptive Extraction'!B7,44)</f>
        <v>An LLM chatbot to facilitate primary-to-spec</v>
      </c>
      <c r="C7" s="19" t="s">
        <v>2918</v>
      </c>
      <c r="D7" s="19" t="s">
        <v>249</v>
      </c>
      <c r="E7" s="19" t="s">
        <v>2907</v>
      </c>
      <c r="F7" s="19" t="s">
        <v>322</v>
      </c>
      <c r="G7" s="19" t="s">
        <v>322</v>
      </c>
      <c r="H7" s="19" t="s">
        <v>322</v>
      </c>
      <c r="I7" s="19" t="s">
        <v>322</v>
      </c>
      <c r="J7" s="19" t="s">
        <v>2907</v>
      </c>
      <c r="K7" s="19" t="s">
        <v>2907</v>
      </c>
      <c r="L7" s="19" t="s">
        <v>322</v>
      </c>
      <c r="M7" s="22">
        <f t="shared" si="0"/>
        <v>0.6875</v>
      </c>
      <c r="N7" s="19" t="s">
        <v>2922</v>
      </c>
      <c r="O7" s="19" t="s">
        <v>2923</v>
      </c>
      <c r="P7" s="19" t="s">
        <v>2924</v>
      </c>
    </row>
    <row r="8" spans="1:16" ht="163.5" customHeight="1" x14ac:dyDescent="0.2">
      <c r="A8" s="18" t="str">
        <f>'1. Descriptive Extraction'!A8</f>
        <v>S006</v>
      </c>
      <c r="B8" s="18" t="str">
        <f>LEFT('1. Descriptive Extraction'!B8,44)</f>
        <v>Early diagnosis of axial spondyloarthritis i</v>
      </c>
      <c r="C8" s="19" t="s">
        <v>2906</v>
      </c>
      <c r="D8" s="19" t="s">
        <v>249</v>
      </c>
      <c r="E8" s="19" t="s">
        <v>2907</v>
      </c>
      <c r="F8" s="19" t="s">
        <v>1095</v>
      </c>
      <c r="G8" s="19" t="s">
        <v>2907</v>
      </c>
      <c r="H8" s="19" t="s">
        <v>2907</v>
      </c>
      <c r="I8" s="19" t="s">
        <v>2907</v>
      </c>
      <c r="J8" s="19" t="s">
        <v>1095</v>
      </c>
      <c r="K8" s="19" t="s">
        <v>2907</v>
      </c>
      <c r="L8" s="19" t="s">
        <v>322</v>
      </c>
      <c r="M8" s="22">
        <f t="shared" si="0"/>
        <v>0.6875</v>
      </c>
      <c r="N8" s="19" t="s">
        <v>2925</v>
      </c>
      <c r="O8" s="19" t="s">
        <v>2926</v>
      </c>
      <c r="P8" s="19" t="s">
        <v>2927</v>
      </c>
    </row>
    <row r="9" spans="1:16" ht="148.5" customHeight="1" x14ac:dyDescent="0.2">
      <c r="A9" s="18" t="str">
        <f>'1. Descriptive Extraction'!A9</f>
        <v>S007</v>
      </c>
      <c r="B9" s="18" t="str">
        <f>LEFT('1. Descriptive Extraction'!B9,44)</f>
        <v>Stroke Diagnosis and Prediction Tool Using C</v>
      </c>
      <c r="C9" s="19" t="s">
        <v>2906</v>
      </c>
      <c r="D9" s="19" t="s">
        <v>249</v>
      </c>
      <c r="E9" s="19" t="s">
        <v>2907</v>
      </c>
      <c r="F9" s="19" t="s">
        <v>322</v>
      </c>
      <c r="G9" s="19" t="s">
        <v>2907</v>
      </c>
      <c r="H9" s="19" t="s">
        <v>322</v>
      </c>
      <c r="I9" s="19" t="s">
        <v>1095</v>
      </c>
      <c r="J9" s="19" t="s">
        <v>322</v>
      </c>
      <c r="K9" s="19" t="s">
        <v>2907</v>
      </c>
      <c r="L9" s="19" t="s">
        <v>322</v>
      </c>
      <c r="M9" s="22">
        <f t="shared" si="0"/>
        <v>0.625</v>
      </c>
      <c r="N9" s="19" t="s">
        <v>2928</v>
      </c>
      <c r="O9" s="19" t="s">
        <v>2929</v>
      </c>
      <c r="P9" s="19" t="s">
        <v>2930</v>
      </c>
    </row>
    <row r="10" spans="1:16" ht="76.5" customHeight="1" x14ac:dyDescent="0.2">
      <c r="A10" s="18" t="str">
        <f>'1. Descriptive Extraction'!A10</f>
        <v>S008</v>
      </c>
      <c r="B10" s="18" t="str">
        <f>LEFT('1. Descriptive Extraction'!B10,44)</f>
        <v>Towards conversational diagnostic artificial</v>
      </c>
      <c r="C10" s="19" t="s">
        <v>2918</v>
      </c>
      <c r="D10" s="19" t="s">
        <v>249</v>
      </c>
      <c r="E10" s="19" t="s">
        <v>2907</v>
      </c>
      <c r="F10" s="19" t="s">
        <v>1095</v>
      </c>
      <c r="G10" s="19" t="s">
        <v>322</v>
      </c>
      <c r="H10" s="19" t="s">
        <v>2907</v>
      </c>
      <c r="I10" s="19" t="s">
        <v>2907</v>
      </c>
      <c r="J10" s="19" t="s">
        <v>322</v>
      </c>
      <c r="K10" s="19" t="s">
        <v>2907</v>
      </c>
      <c r="L10" s="19" t="s">
        <v>322</v>
      </c>
      <c r="M10" s="22">
        <f t="shared" si="0"/>
        <v>0.6875</v>
      </c>
      <c r="N10" s="19" t="s">
        <v>2931</v>
      </c>
      <c r="O10" s="19" t="s">
        <v>2932</v>
      </c>
      <c r="P10" s="19" t="s">
        <v>2933</v>
      </c>
    </row>
    <row r="11" spans="1:16" ht="90.75" customHeight="1" x14ac:dyDescent="0.2">
      <c r="A11" s="18" t="str">
        <f>'1. Descriptive Extraction'!A11</f>
        <v>S009</v>
      </c>
      <c r="B11" s="18" t="str">
        <f>LEFT('1. Descriptive Extraction'!B11,44)</f>
        <v>ChatGPT (GPT-4) versus doctors on complex ca</v>
      </c>
      <c r="C11" s="19" t="s">
        <v>2906</v>
      </c>
      <c r="D11" s="19" t="s">
        <v>249</v>
      </c>
      <c r="E11" s="19" t="s">
        <v>2907</v>
      </c>
      <c r="F11" s="19" t="s">
        <v>322</v>
      </c>
      <c r="G11" s="19" t="s">
        <v>322</v>
      </c>
      <c r="H11" s="19" t="s">
        <v>2907</v>
      </c>
      <c r="I11" s="19" t="s">
        <v>322</v>
      </c>
      <c r="J11" s="19" t="s">
        <v>1095</v>
      </c>
      <c r="K11" s="19" t="s">
        <v>2907</v>
      </c>
      <c r="L11" s="19" t="s">
        <v>322</v>
      </c>
      <c r="M11" s="22">
        <f t="shared" si="0"/>
        <v>0.625</v>
      </c>
      <c r="N11" s="19" t="s">
        <v>2934</v>
      </c>
      <c r="O11" s="19" t="s">
        <v>2935</v>
      </c>
      <c r="P11" s="19" t="s">
        <v>2936</v>
      </c>
    </row>
    <row r="12" spans="1:16" ht="76.5" customHeight="1" x14ac:dyDescent="0.2">
      <c r="A12" s="18" t="str">
        <f>'1. Descriptive Extraction'!A12</f>
        <v>S010</v>
      </c>
      <c r="B12" s="18" t="str">
        <f>LEFT('1. Descriptive Extraction'!B12,44)</f>
        <v xml:space="preserve">Analysis of ChatGPT in the Triage of Common </v>
      </c>
      <c r="C12" s="19" t="s">
        <v>2911</v>
      </c>
      <c r="D12" s="19" t="s">
        <v>249</v>
      </c>
      <c r="E12" s="19" t="s">
        <v>2907</v>
      </c>
      <c r="F12" s="19" t="s">
        <v>322</v>
      </c>
      <c r="G12" s="19" t="s">
        <v>322</v>
      </c>
      <c r="H12" s="19" t="s">
        <v>322</v>
      </c>
      <c r="I12" s="19" t="s">
        <v>1095</v>
      </c>
      <c r="J12" s="19" t="s">
        <v>1095</v>
      </c>
      <c r="K12" s="19" t="s">
        <v>2907</v>
      </c>
      <c r="L12" s="19" t="s">
        <v>322</v>
      </c>
      <c r="M12" s="22">
        <f t="shared" si="0"/>
        <v>0.5</v>
      </c>
      <c r="N12" s="19" t="s">
        <v>2937</v>
      </c>
      <c r="O12" s="19" t="s">
        <v>2938</v>
      </c>
      <c r="P12" s="19" t="s">
        <v>2939</v>
      </c>
    </row>
    <row r="13" spans="1:16" ht="90.75" customHeight="1" x14ac:dyDescent="0.2">
      <c r="A13" s="18" t="str">
        <f>'1. Descriptive Extraction'!A13</f>
        <v>S011</v>
      </c>
      <c r="B13" s="18" t="str">
        <f>LEFT('1. Descriptive Extraction'!B13,44)</f>
        <v>Large Language Model Influence on Diagnostic</v>
      </c>
      <c r="C13" s="19" t="s">
        <v>2918</v>
      </c>
      <c r="D13" s="19" t="s">
        <v>249</v>
      </c>
      <c r="E13" s="19" t="s">
        <v>2907</v>
      </c>
      <c r="F13" s="19" t="s">
        <v>322</v>
      </c>
      <c r="G13" s="19" t="s">
        <v>322</v>
      </c>
      <c r="H13" s="19" t="s">
        <v>2907</v>
      </c>
      <c r="I13" s="19" t="s">
        <v>2907</v>
      </c>
      <c r="J13" s="19" t="s">
        <v>1095</v>
      </c>
      <c r="K13" s="19" t="s">
        <v>2907</v>
      </c>
      <c r="L13" s="19" t="s">
        <v>322</v>
      </c>
      <c r="M13" s="22">
        <f t="shared" si="0"/>
        <v>0.6875</v>
      </c>
      <c r="N13" s="19" t="s">
        <v>2940</v>
      </c>
      <c r="O13" s="19" t="s">
        <v>2941</v>
      </c>
      <c r="P13" s="19" t="s">
        <v>2942</v>
      </c>
    </row>
    <row r="14" spans="1:16" ht="76.5" customHeight="1" x14ac:dyDescent="0.2">
      <c r="A14" s="18" t="str">
        <f>'1. Descriptive Extraction'!A14</f>
        <v>S012</v>
      </c>
      <c r="B14" s="18" t="str">
        <f>LEFT('1. Descriptive Extraction'!B14,44)</f>
        <v xml:space="preserve">Identifying depression and its determinants </v>
      </c>
      <c r="C14" s="19" t="s">
        <v>2906</v>
      </c>
      <c r="D14" s="19" t="s">
        <v>249</v>
      </c>
      <c r="E14" s="19" t="s">
        <v>2907</v>
      </c>
      <c r="F14" s="19" t="s">
        <v>322</v>
      </c>
      <c r="G14" s="19" t="s">
        <v>322</v>
      </c>
      <c r="H14" s="19" t="s">
        <v>322</v>
      </c>
      <c r="I14" s="19" t="s">
        <v>2907</v>
      </c>
      <c r="J14" s="19" t="s">
        <v>2907</v>
      </c>
      <c r="K14" s="19" t="s">
        <v>2907</v>
      </c>
      <c r="L14" s="19" t="s">
        <v>322</v>
      </c>
      <c r="M14" s="22">
        <f t="shared" si="0"/>
        <v>0.75</v>
      </c>
      <c r="N14" s="19" t="s">
        <v>2943</v>
      </c>
      <c r="O14" s="19" t="s">
        <v>2944</v>
      </c>
      <c r="P14" s="19" t="s">
        <v>2945</v>
      </c>
    </row>
    <row r="15" spans="1:16" ht="90.75" customHeight="1" x14ac:dyDescent="0.2">
      <c r="A15" s="18" t="str">
        <f>'1. Descriptive Extraction'!A15</f>
        <v>S013</v>
      </c>
      <c r="B15" s="18" t="str">
        <f>LEFT('1. Descriptive Extraction'!B15,44)</f>
        <v>Disclaimers and Referral Patterns for Medica</v>
      </c>
      <c r="C15" s="19" t="s">
        <v>2906</v>
      </c>
      <c r="D15" s="19" t="s">
        <v>249</v>
      </c>
      <c r="E15" s="19" t="s">
        <v>2907</v>
      </c>
      <c r="F15" s="19" t="s">
        <v>2907</v>
      </c>
      <c r="G15" s="19" t="s">
        <v>2907</v>
      </c>
      <c r="H15" s="19" t="s">
        <v>322</v>
      </c>
      <c r="I15" s="19" t="s">
        <v>322</v>
      </c>
      <c r="J15" s="19" t="s">
        <v>322</v>
      </c>
      <c r="K15" s="19" t="s">
        <v>2907</v>
      </c>
      <c r="L15" s="19" t="s">
        <v>2907</v>
      </c>
      <c r="M15" s="22">
        <f t="shared" si="0"/>
        <v>0.8125</v>
      </c>
      <c r="N15" s="19" t="s">
        <v>2946</v>
      </c>
      <c r="O15" s="19" t="s">
        <v>2947</v>
      </c>
      <c r="P15" s="19" t="s">
        <v>2948</v>
      </c>
    </row>
    <row r="16" spans="1:16" ht="76.5" customHeight="1" x14ac:dyDescent="0.2">
      <c r="A16" s="18" t="str">
        <f>'1. Descriptive Extraction'!A16</f>
        <v>S014</v>
      </c>
      <c r="B16" s="18" t="str">
        <f>LEFT('1. Descriptive Extraction'!B16,44)</f>
        <v xml:space="preserve">Artificial intelligence in the prescription </v>
      </c>
      <c r="C16" s="19" t="s">
        <v>2911</v>
      </c>
      <c r="D16" s="19" t="s">
        <v>249</v>
      </c>
      <c r="E16" s="19" t="s">
        <v>2907</v>
      </c>
      <c r="F16" s="19" t="s">
        <v>1095</v>
      </c>
      <c r="G16" s="19" t="s">
        <v>2907</v>
      </c>
      <c r="H16" s="19" t="s">
        <v>322</v>
      </c>
      <c r="I16" s="19" t="s">
        <v>1095</v>
      </c>
      <c r="J16" s="19" t="s">
        <v>1095</v>
      </c>
      <c r="K16" s="19" t="s">
        <v>2907</v>
      </c>
      <c r="L16" s="19" t="s">
        <v>322</v>
      </c>
      <c r="M16" s="22">
        <f t="shared" si="0"/>
        <v>0.5</v>
      </c>
      <c r="N16" s="19" t="s">
        <v>2949</v>
      </c>
      <c r="O16" s="19" t="s">
        <v>2950</v>
      </c>
      <c r="P16" s="19" t="s">
        <v>2951</v>
      </c>
    </row>
    <row r="17" spans="1:16" ht="76.5" customHeight="1" x14ac:dyDescent="0.2">
      <c r="A17" s="18" t="str">
        <f>'1. Descriptive Extraction'!A17</f>
        <v>S015</v>
      </c>
      <c r="B17" s="18" t="str">
        <f>LEFT('1. Descriptive Extraction'!B17,44)</f>
        <v>Evaluation of large language models with cli</v>
      </c>
      <c r="C17" s="19" t="s">
        <v>2911</v>
      </c>
      <c r="D17" s="19" t="s">
        <v>249</v>
      </c>
      <c r="E17" s="19" t="s">
        <v>2907</v>
      </c>
      <c r="F17" s="19" t="s">
        <v>322</v>
      </c>
      <c r="G17" s="19" t="s">
        <v>2907</v>
      </c>
      <c r="H17" s="19" t="s">
        <v>2907</v>
      </c>
      <c r="I17" s="19" t="s">
        <v>322</v>
      </c>
      <c r="J17" s="19" t="s">
        <v>1095</v>
      </c>
      <c r="K17" s="19" t="s">
        <v>2907</v>
      </c>
      <c r="L17" s="19" t="s">
        <v>2907</v>
      </c>
      <c r="M17" s="22">
        <f t="shared" si="0"/>
        <v>0.75</v>
      </c>
      <c r="N17" s="19" t="s">
        <v>2952</v>
      </c>
      <c r="O17" s="19" t="s">
        <v>2953</v>
      </c>
      <c r="P17" s="19" t="s">
        <v>2954</v>
      </c>
    </row>
    <row r="18" spans="1:16" ht="76.5" customHeight="1" x14ac:dyDescent="0.2">
      <c r="A18" s="18" t="str">
        <f>'1. Descriptive Extraction'!A18</f>
        <v>S016</v>
      </c>
      <c r="B18" s="18" t="str">
        <f>LEFT('1. Descriptive Extraction'!B18,44)</f>
        <v>Digitizing Diagnoses: Distinguishing Infanti</v>
      </c>
      <c r="C18" s="19" t="s">
        <v>2911</v>
      </c>
      <c r="D18" s="19" t="s">
        <v>249</v>
      </c>
      <c r="E18" s="19" t="s">
        <v>2907</v>
      </c>
      <c r="F18" s="19" t="s">
        <v>322</v>
      </c>
      <c r="G18" s="19" t="s">
        <v>322</v>
      </c>
      <c r="H18" s="19" t="s">
        <v>2907</v>
      </c>
      <c r="I18" s="19" t="s">
        <v>1095</v>
      </c>
      <c r="J18" s="19" t="s">
        <v>2907</v>
      </c>
      <c r="K18" s="19" t="s">
        <v>2907</v>
      </c>
      <c r="L18" s="19" t="s">
        <v>322</v>
      </c>
      <c r="M18" s="22">
        <f t="shared" si="0"/>
        <v>0.6875</v>
      </c>
      <c r="N18" s="19" t="s">
        <v>2955</v>
      </c>
      <c r="O18" s="19" t="s">
        <v>2956</v>
      </c>
      <c r="P18" s="19" t="s">
        <v>2957</v>
      </c>
    </row>
    <row r="19" spans="1:16" ht="90.75" customHeight="1" x14ac:dyDescent="0.2">
      <c r="A19" s="18" t="str">
        <f>'1. Descriptive Extraction'!A19</f>
        <v>S017</v>
      </c>
      <c r="B19" s="18" t="str">
        <f>LEFT('1. Descriptive Extraction'!B19,44)</f>
        <v>The Triage and Diagnostic Accuracy of Fronti</v>
      </c>
      <c r="C19" s="19" t="s">
        <v>2911</v>
      </c>
      <c r="D19" s="19" t="s">
        <v>249</v>
      </c>
      <c r="E19" s="19" t="s">
        <v>2907</v>
      </c>
      <c r="F19" s="19" t="s">
        <v>322</v>
      </c>
      <c r="G19" s="19" t="s">
        <v>2907</v>
      </c>
      <c r="H19" s="19" t="s">
        <v>322</v>
      </c>
      <c r="I19" s="19" t="s">
        <v>322</v>
      </c>
      <c r="J19" s="19" t="s">
        <v>1095</v>
      </c>
      <c r="K19" s="19" t="s">
        <v>2907</v>
      </c>
      <c r="L19" s="19" t="s">
        <v>2907</v>
      </c>
      <c r="M19" s="22">
        <f t="shared" si="0"/>
        <v>0.6875</v>
      </c>
      <c r="N19" s="19" t="s">
        <v>2958</v>
      </c>
      <c r="O19" s="19" t="s">
        <v>2959</v>
      </c>
      <c r="P19" s="19" t="s">
        <v>2960</v>
      </c>
    </row>
    <row r="20" spans="1:16" ht="76.5" customHeight="1" x14ac:dyDescent="0.2">
      <c r="A20" s="18" t="str">
        <f>'1. Descriptive Extraction'!A20</f>
        <v>S018</v>
      </c>
      <c r="B20" s="18" t="str">
        <f>LEFT('1. Descriptive Extraction'!B20,44)</f>
        <v>Performance of ChatGPT as an AI-assisted dec</v>
      </c>
      <c r="C20" s="19" t="s">
        <v>2911</v>
      </c>
      <c r="D20" s="19" t="s">
        <v>249</v>
      </c>
      <c r="E20" s="19" t="s">
        <v>2907</v>
      </c>
      <c r="F20" s="19" t="s">
        <v>322</v>
      </c>
      <c r="G20" s="19" t="s">
        <v>322</v>
      </c>
      <c r="H20" s="19" t="s">
        <v>322</v>
      </c>
      <c r="I20" s="19" t="s">
        <v>322</v>
      </c>
      <c r="J20" s="19" t="s">
        <v>1095</v>
      </c>
      <c r="K20" s="19" t="s">
        <v>2907</v>
      </c>
      <c r="L20" s="19" t="s">
        <v>322</v>
      </c>
      <c r="M20" s="22">
        <f t="shared" si="0"/>
        <v>0.5625</v>
      </c>
      <c r="N20" s="19" t="s">
        <v>2961</v>
      </c>
      <c r="O20" s="19" t="s">
        <v>2962</v>
      </c>
      <c r="P20" s="19" t="s">
        <v>2963</v>
      </c>
    </row>
    <row r="21" spans="1:16" ht="105" customHeight="1" x14ac:dyDescent="0.2">
      <c r="A21" s="18" t="str">
        <f>'1. Descriptive Extraction'!A21</f>
        <v>S019</v>
      </c>
      <c r="B21" s="18" t="str">
        <f>LEFT('1. Descriptive Extraction'!B21,44)</f>
        <v>Empowering front-line physicians with AI: Ev</v>
      </c>
      <c r="C21" s="19" t="s">
        <v>2906</v>
      </c>
      <c r="D21" s="19" t="s">
        <v>249</v>
      </c>
      <c r="E21" s="19" t="s">
        <v>2907</v>
      </c>
      <c r="F21" s="19" t="s">
        <v>322</v>
      </c>
      <c r="G21" s="19" t="s">
        <v>2907</v>
      </c>
      <c r="H21" s="19" t="s">
        <v>2907</v>
      </c>
      <c r="I21" s="19" t="s">
        <v>2907</v>
      </c>
      <c r="J21" s="19" t="s">
        <v>322</v>
      </c>
      <c r="K21" s="19" t="s">
        <v>2907</v>
      </c>
      <c r="L21" s="19" t="s">
        <v>322</v>
      </c>
      <c r="M21" s="22">
        <f t="shared" si="0"/>
        <v>0.8125</v>
      </c>
      <c r="N21" s="19" t="s">
        <v>2964</v>
      </c>
      <c r="O21" s="19" t="s">
        <v>2965</v>
      </c>
      <c r="P21" s="19" t="s">
        <v>2966</v>
      </c>
    </row>
    <row r="22" spans="1:16" ht="105" customHeight="1" x14ac:dyDescent="0.2">
      <c r="A22" s="18" t="str">
        <f>'1. Descriptive Extraction'!A22</f>
        <v>S020</v>
      </c>
      <c r="B22" s="18" t="str">
        <f>LEFT('1. Descriptive Extraction'!B22,44)</f>
        <v xml:space="preserve">Prompt Framing Modulates Safety in Shoulder </v>
      </c>
      <c r="C22" s="19" t="s">
        <v>2906</v>
      </c>
      <c r="D22" s="19" t="s">
        <v>249</v>
      </c>
      <c r="E22" s="19" t="s">
        <v>2907</v>
      </c>
      <c r="F22" s="19" t="s">
        <v>2907</v>
      </c>
      <c r="G22" s="19" t="s">
        <v>2907</v>
      </c>
      <c r="H22" s="19" t="s">
        <v>2907</v>
      </c>
      <c r="I22" s="19" t="s">
        <v>322</v>
      </c>
      <c r="J22" s="19" t="s">
        <v>1095</v>
      </c>
      <c r="K22" s="19" t="s">
        <v>2907</v>
      </c>
      <c r="L22" s="19" t="s">
        <v>322</v>
      </c>
      <c r="M22" s="22">
        <f t="shared" si="0"/>
        <v>0.75</v>
      </c>
      <c r="N22" s="19" t="s">
        <v>2967</v>
      </c>
      <c r="O22" s="19" t="s">
        <v>2968</v>
      </c>
      <c r="P22" s="19" t="s">
        <v>2969</v>
      </c>
    </row>
    <row r="23" spans="1:16" ht="90.75" customHeight="1" x14ac:dyDescent="0.2">
      <c r="A23" s="18" t="str">
        <f>'1. Descriptive Extraction'!A23</f>
        <v>S021</v>
      </c>
      <c r="B23" s="18" t="str">
        <f>LEFT('1. Descriptive Extraction'!B23,44)</f>
        <v>The future of AI clinicians: assessing the m</v>
      </c>
      <c r="C23" s="19" t="s">
        <v>2906</v>
      </c>
      <c r="D23" s="19" t="s">
        <v>249</v>
      </c>
      <c r="E23" s="19" t="s">
        <v>2907</v>
      </c>
      <c r="F23" s="19" t="s">
        <v>322</v>
      </c>
      <c r="G23" s="19" t="s">
        <v>322</v>
      </c>
      <c r="H23" s="19" t="s">
        <v>322</v>
      </c>
      <c r="I23" s="19" t="s">
        <v>2907</v>
      </c>
      <c r="J23" s="19" t="s">
        <v>1095</v>
      </c>
      <c r="K23" s="19" t="s">
        <v>2907</v>
      </c>
      <c r="L23" s="19" t="s">
        <v>322</v>
      </c>
      <c r="M23" s="22">
        <f t="shared" si="0"/>
        <v>0.625</v>
      </c>
      <c r="N23" s="19" t="s">
        <v>2970</v>
      </c>
      <c r="O23" s="19" t="s">
        <v>2971</v>
      </c>
      <c r="P23" s="19" t="s">
        <v>2972</v>
      </c>
    </row>
    <row r="24" spans="1:16" ht="120" customHeight="1" x14ac:dyDescent="0.2">
      <c r="A24" s="18" t="str">
        <f>'1. Descriptive Extraction'!A24</f>
        <v>S022</v>
      </c>
      <c r="B24" s="18" t="str">
        <f>LEFT('1. Descriptive Extraction'!B24,44)</f>
        <v>Effectiveness of Informed AI Use on Clinical</v>
      </c>
      <c r="C24" s="19" t="s">
        <v>2906</v>
      </c>
      <c r="D24" s="19" t="s">
        <v>249</v>
      </c>
      <c r="E24" s="19" t="s">
        <v>2907</v>
      </c>
      <c r="F24" s="19" t="s">
        <v>1095</v>
      </c>
      <c r="G24" s="19" t="s">
        <v>322</v>
      </c>
      <c r="H24" s="19" t="s">
        <v>322</v>
      </c>
      <c r="I24" s="19" t="s">
        <v>322</v>
      </c>
      <c r="J24" s="19" t="s">
        <v>322</v>
      </c>
      <c r="K24" s="19" t="s">
        <v>2907</v>
      </c>
      <c r="L24" s="19" t="s">
        <v>322</v>
      </c>
      <c r="M24" s="22">
        <f t="shared" si="0"/>
        <v>0.5625</v>
      </c>
      <c r="N24" s="19" t="s">
        <v>2973</v>
      </c>
      <c r="O24" s="19" t="s">
        <v>2974</v>
      </c>
      <c r="P24" s="19" t="s">
        <v>2975</v>
      </c>
    </row>
    <row r="25" spans="1:16" ht="76.5" customHeight="1" x14ac:dyDescent="0.2">
      <c r="A25" s="18" t="str">
        <f>'1. Descriptive Extraction'!A25</f>
        <v>S023</v>
      </c>
      <c r="B25" s="18" t="str">
        <f>LEFT('1. Descriptive Extraction'!B25,44)</f>
        <v>In the face of confounders: Atrial fibrillat</v>
      </c>
      <c r="C25" s="19" t="s">
        <v>2911</v>
      </c>
      <c r="D25" s="19" t="s">
        <v>249</v>
      </c>
      <c r="E25" s="19" t="s">
        <v>2907</v>
      </c>
      <c r="F25" s="19" t="s">
        <v>1095</v>
      </c>
      <c r="G25" s="19" t="s">
        <v>322</v>
      </c>
      <c r="H25" s="19" t="s">
        <v>2907</v>
      </c>
      <c r="I25" s="19" t="s">
        <v>2907</v>
      </c>
      <c r="J25" s="19" t="s">
        <v>322</v>
      </c>
      <c r="K25" s="19" t="s">
        <v>2907</v>
      </c>
      <c r="L25" s="19" t="s">
        <v>322</v>
      </c>
      <c r="M25" s="22">
        <f t="shared" si="0"/>
        <v>0.6875</v>
      </c>
      <c r="N25" s="19" t="s">
        <v>2976</v>
      </c>
      <c r="O25" s="19" t="s">
        <v>2977</v>
      </c>
      <c r="P25" s="19" t="s">
        <v>2978</v>
      </c>
    </row>
    <row r="26" spans="1:16" ht="90.75" customHeight="1" x14ac:dyDescent="0.2">
      <c r="A26" s="18" t="str">
        <f>'1. Descriptive Extraction'!A26</f>
        <v>S024</v>
      </c>
      <c r="B26" s="18" t="str">
        <f>LEFT('1. Descriptive Extraction'!B26,44)</f>
        <v>Fine-Tuning Methods for Large Language Model</v>
      </c>
      <c r="C26" s="19" t="s">
        <v>2906</v>
      </c>
      <c r="D26" s="19" t="s">
        <v>249</v>
      </c>
      <c r="E26" s="19" t="s">
        <v>2907</v>
      </c>
      <c r="F26" s="19" t="s">
        <v>322</v>
      </c>
      <c r="G26" s="19" t="s">
        <v>322</v>
      </c>
      <c r="H26" s="19" t="s">
        <v>322</v>
      </c>
      <c r="I26" s="19" t="s">
        <v>322</v>
      </c>
      <c r="J26" s="19" t="s">
        <v>1095</v>
      </c>
      <c r="K26" s="19" t="s">
        <v>2907</v>
      </c>
      <c r="L26" s="19" t="s">
        <v>322</v>
      </c>
      <c r="M26" s="22">
        <f t="shared" si="0"/>
        <v>0.5625</v>
      </c>
      <c r="N26" s="19" t="s">
        <v>2979</v>
      </c>
      <c r="O26" s="19" t="s">
        <v>2980</v>
      </c>
      <c r="P26" s="19" t="s">
        <v>2981</v>
      </c>
    </row>
    <row r="27" spans="1:16" ht="105" customHeight="1" x14ac:dyDescent="0.2">
      <c r="A27" s="18" t="str">
        <f>'1. Descriptive Extraction'!A27</f>
        <v>S025</v>
      </c>
      <c r="B27" s="18" t="str">
        <f>LEFT('1. Descriptive Extraction'!B27,44)</f>
        <v>Expanding the Capacity of General Practition</v>
      </c>
      <c r="C27" s="19" t="s">
        <v>2911</v>
      </c>
      <c r="D27" s="19" t="s">
        <v>249</v>
      </c>
      <c r="E27" s="19" t="s">
        <v>2907</v>
      </c>
      <c r="F27" s="19" t="s">
        <v>322</v>
      </c>
      <c r="G27" s="19" t="s">
        <v>322</v>
      </c>
      <c r="H27" s="19" t="s">
        <v>322</v>
      </c>
      <c r="I27" s="19" t="s">
        <v>1095</v>
      </c>
      <c r="J27" s="19" t="s">
        <v>322</v>
      </c>
      <c r="K27" s="19" t="s">
        <v>2907</v>
      </c>
      <c r="L27" s="19" t="s">
        <v>322</v>
      </c>
      <c r="M27" s="22">
        <f t="shared" si="0"/>
        <v>0.5625</v>
      </c>
      <c r="N27" s="19" t="s">
        <v>2982</v>
      </c>
      <c r="O27" s="19" t="s">
        <v>2983</v>
      </c>
      <c r="P27" s="19" t="s">
        <v>2984</v>
      </c>
    </row>
    <row r="28" spans="1:16" ht="105" customHeight="1" x14ac:dyDescent="0.2">
      <c r="A28" s="18" t="str">
        <f>'1. Descriptive Extraction'!A28</f>
        <v>S026</v>
      </c>
      <c r="B28" s="18" t="str">
        <f>LEFT('1. Descriptive Extraction'!B28,44)</f>
        <v>Conversational AI Models for ophthalmic diag</v>
      </c>
      <c r="C28" s="19" t="s">
        <v>2911</v>
      </c>
      <c r="D28" s="19" t="s">
        <v>249</v>
      </c>
      <c r="E28" s="19" t="s">
        <v>322</v>
      </c>
      <c r="F28" s="19" t="s">
        <v>1095</v>
      </c>
      <c r="G28" s="19" t="s">
        <v>322</v>
      </c>
      <c r="H28" s="19" t="s">
        <v>322</v>
      </c>
      <c r="I28" s="19" t="s">
        <v>1095</v>
      </c>
      <c r="J28" s="19" t="s">
        <v>1095</v>
      </c>
      <c r="K28" s="19" t="s">
        <v>2907</v>
      </c>
      <c r="L28" s="19" t="s">
        <v>322</v>
      </c>
      <c r="M28" s="22">
        <f t="shared" si="0"/>
        <v>0.375</v>
      </c>
      <c r="N28" s="19" t="s">
        <v>2985</v>
      </c>
      <c r="O28" s="19" t="s">
        <v>2986</v>
      </c>
      <c r="P28" s="19" t="s">
        <v>2987</v>
      </c>
    </row>
    <row r="29" spans="1:16" ht="221.25" customHeight="1" x14ac:dyDescent="0.2">
      <c r="A29" s="18" t="str">
        <f>'1. Descriptive Extraction'!A29</f>
        <v>S027</v>
      </c>
      <c r="B29" s="18" t="str">
        <f>LEFT('1. Descriptive Extraction'!B29,44)</f>
        <v>Evaluating a Nationally Localized AI Chatbot</v>
      </c>
      <c r="C29" s="19" t="s">
        <v>2906</v>
      </c>
      <c r="D29" s="19" t="s">
        <v>249</v>
      </c>
      <c r="E29" s="19" t="s">
        <v>2907</v>
      </c>
      <c r="F29" s="19" t="s">
        <v>322</v>
      </c>
      <c r="G29" s="19" t="s">
        <v>322</v>
      </c>
      <c r="H29" s="19" t="s">
        <v>322</v>
      </c>
      <c r="I29" s="19" t="s">
        <v>1095</v>
      </c>
      <c r="J29" s="19" t="s">
        <v>1095</v>
      </c>
      <c r="K29" s="19" t="s">
        <v>2907</v>
      </c>
      <c r="L29" s="19" t="s">
        <v>322</v>
      </c>
      <c r="M29" s="22">
        <f t="shared" si="0"/>
        <v>0.5</v>
      </c>
      <c r="N29" s="19" t="s">
        <v>2988</v>
      </c>
      <c r="O29" s="19" t="s">
        <v>2989</v>
      </c>
      <c r="P29" s="19" t="s">
        <v>2990</v>
      </c>
    </row>
    <row r="30" spans="1:16" ht="90.75" customHeight="1" x14ac:dyDescent="0.2">
      <c r="A30" s="18" t="str">
        <f>'1. Descriptive Extraction'!A30</f>
        <v>S028</v>
      </c>
      <c r="B30" s="18" t="str">
        <f>LEFT('1. Descriptive Extraction'!B30,44)</f>
        <v>What can GPT-4 do for Diagnosing Rare Eye Di</v>
      </c>
      <c r="C30" s="19" t="s">
        <v>2911</v>
      </c>
      <c r="D30" s="19" t="s">
        <v>249</v>
      </c>
      <c r="E30" s="19" t="s">
        <v>2907</v>
      </c>
      <c r="F30" s="19" t="s">
        <v>322</v>
      </c>
      <c r="G30" s="19" t="s">
        <v>322</v>
      </c>
      <c r="H30" s="19" t="s">
        <v>322</v>
      </c>
      <c r="I30" s="19" t="s">
        <v>1095</v>
      </c>
      <c r="J30" s="19" t="s">
        <v>1095</v>
      </c>
      <c r="K30" s="19" t="s">
        <v>2907</v>
      </c>
      <c r="L30" s="19" t="s">
        <v>322</v>
      </c>
      <c r="M30" s="22">
        <f t="shared" si="0"/>
        <v>0.5</v>
      </c>
      <c r="N30" s="19" t="s">
        <v>2991</v>
      </c>
      <c r="O30" s="19" t="s">
        <v>2992</v>
      </c>
      <c r="P30" s="19" t="s">
        <v>2993</v>
      </c>
    </row>
    <row r="31" spans="1:16" ht="105" customHeight="1" x14ac:dyDescent="0.2">
      <c r="A31" s="18" t="str">
        <f>'1. Descriptive Extraction'!A31</f>
        <v>S029</v>
      </c>
      <c r="B31" s="18" t="str">
        <f>LEFT('1. Descriptive Extraction'!B31,44)</f>
        <v>Multimodal large language model versus emerg</v>
      </c>
      <c r="C31" s="19" t="s">
        <v>2911</v>
      </c>
      <c r="D31" s="19" t="s">
        <v>249</v>
      </c>
      <c r="E31" s="19" t="s">
        <v>2907</v>
      </c>
      <c r="F31" s="19" t="s">
        <v>2907</v>
      </c>
      <c r="G31" s="19" t="s">
        <v>322</v>
      </c>
      <c r="H31" s="19" t="s">
        <v>2907</v>
      </c>
      <c r="I31" s="19" t="s">
        <v>322</v>
      </c>
      <c r="J31" s="19" t="s">
        <v>322</v>
      </c>
      <c r="K31" s="19" t="s">
        <v>2907</v>
      </c>
      <c r="L31" s="19" t="s">
        <v>322</v>
      </c>
      <c r="M31" s="22">
        <f t="shared" si="0"/>
        <v>0.75</v>
      </c>
      <c r="N31" s="19" t="s">
        <v>2994</v>
      </c>
      <c r="O31" s="19" t="s">
        <v>2995</v>
      </c>
      <c r="P31" s="19" t="s">
        <v>2996</v>
      </c>
    </row>
    <row r="32" spans="1:16" ht="105" customHeight="1" x14ac:dyDescent="0.2">
      <c r="A32" s="18" t="str">
        <f>'1. Descriptive Extraction'!A32</f>
        <v>S030</v>
      </c>
      <c r="B32" s="18" t="str">
        <f>LEFT('1. Descriptive Extraction'!B32,44)</f>
        <v>Classification of Chronic Dizziness Using La</v>
      </c>
      <c r="C32" s="19" t="s">
        <v>2906</v>
      </c>
      <c r="D32" s="19" t="s">
        <v>249</v>
      </c>
      <c r="E32" s="19" t="s">
        <v>322</v>
      </c>
      <c r="F32" s="19" t="s">
        <v>1095</v>
      </c>
      <c r="G32" s="19" t="s">
        <v>322</v>
      </c>
      <c r="H32" s="19" t="s">
        <v>322</v>
      </c>
      <c r="I32" s="19" t="s">
        <v>1095</v>
      </c>
      <c r="J32" s="19" t="s">
        <v>1095</v>
      </c>
      <c r="K32" s="19" t="s">
        <v>2907</v>
      </c>
      <c r="L32" s="19" t="s">
        <v>322</v>
      </c>
      <c r="M32" s="22">
        <f t="shared" si="0"/>
        <v>0.375</v>
      </c>
      <c r="N32" s="19" t="s">
        <v>2997</v>
      </c>
      <c r="O32" s="19" t="s">
        <v>2998</v>
      </c>
      <c r="P32" s="19" t="s">
        <v>2999</v>
      </c>
    </row>
    <row r="33" spans="1:16" ht="120" customHeight="1" x14ac:dyDescent="0.2">
      <c r="A33" s="18" t="str">
        <f>'1. Descriptive Extraction'!A33</f>
        <v>S031</v>
      </c>
      <c r="B33" s="18" t="str">
        <f>LEFT('1. Descriptive Extraction'!B33,44)</f>
        <v>Clinical Decision-Making of Artificial Intel</v>
      </c>
      <c r="C33" s="19" t="s">
        <v>2911</v>
      </c>
      <c r="D33" s="19" t="s">
        <v>249</v>
      </c>
      <c r="E33" s="19" t="s">
        <v>2907</v>
      </c>
      <c r="F33" s="19" t="s">
        <v>322</v>
      </c>
      <c r="G33" s="19" t="s">
        <v>322</v>
      </c>
      <c r="H33" s="19" t="s">
        <v>2907</v>
      </c>
      <c r="I33" s="19" t="s">
        <v>322</v>
      </c>
      <c r="J33" s="19" t="s">
        <v>1095</v>
      </c>
      <c r="K33" s="19" t="s">
        <v>2907</v>
      </c>
      <c r="L33" s="19" t="s">
        <v>322</v>
      </c>
      <c r="M33" s="22">
        <f t="shared" si="0"/>
        <v>0.625</v>
      </c>
      <c r="N33" s="19" t="s">
        <v>3000</v>
      </c>
      <c r="O33" s="19" t="s">
        <v>3001</v>
      </c>
      <c r="P33" s="19" t="s">
        <v>3002</v>
      </c>
    </row>
    <row r="34" spans="1:16" ht="120" customHeight="1" x14ac:dyDescent="0.2">
      <c r="A34" s="18" t="str">
        <f>'1. Descriptive Extraction'!A34</f>
        <v>S032</v>
      </c>
      <c r="B34" s="18" t="str">
        <f>LEFT('1. Descriptive Extraction'!B34,44)</f>
        <v>Integrated image-based deep learning and lan</v>
      </c>
      <c r="C34" s="19" t="s">
        <v>2918</v>
      </c>
      <c r="D34" s="19" t="s">
        <v>249</v>
      </c>
      <c r="E34" s="19" t="s">
        <v>2907</v>
      </c>
      <c r="F34" s="19" t="s">
        <v>322</v>
      </c>
      <c r="G34" s="19" t="s">
        <v>322</v>
      </c>
      <c r="H34" s="19" t="s">
        <v>2907</v>
      </c>
      <c r="I34" s="19" t="s">
        <v>322</v>
      </c>
      <c r="J34" s="19" t="s">
        <v>2907</v>
      </c>
      <c r="K34" s="19" t="s">
        <v>2907</v>
      </c>
      <c r="L34" s="19" t="s">
        <v>322</v>
      </c>
      <c r="M34" s="22">
        <f t="shared" si="0"/>
        <v>0.75</v>
      </c>
      <c r="N34" s="19" t="s">
        <v>3003</v>
      </c>
      <c r="O34" s="19" t="s">
        <v>3004</v>
      </c>
      <c r="P34" s="19" t="s">
        <v>3005</v>
      </c>
    </row>
    <row r="35" spans="1:16" ht="120" customHeight="1" x14ac:dyDescent="0.2">
      <c r="A35" s="18" t="str">
        <f>'1. Descriptive Extraction'!A35</f>
        <v>S033</v>
      </c>
      <c r="B35" s="18" t="str">
        <f>LEFT('1. Descriptive Extraction'!B35,44)</f>
        <v>Thyro-GenAI: A Chatbot Using Retrieval-Augme</v>
      </c>
      <c r="C35" s="19" t="s">
        <v>2906</v>
      </c>
      <c r="D35" s="19" t="s">
        <v>249</v>
      </c>
      <c r="E35" s="19" t="s">
        <v>2907</v>
      </c>
      <c r="F35" s="19" t="s">
        <v>322</v>
      </c>
      <c r="G35" s="19" t="s">
        <v>322</v>
      </c>
      <c r="H35" s="19" t="s">
        <v>322</v>
      </c>
      <c r="I35" s="19" t="s">
        <v>322</v>
      </c>
      <c r="J35" s="19" t="s">
        <v>322</v>
      </c>
      <c r="K35" s="19" t="s">
        <v>2907</v>
      </c>
      <c r="L35" s="19" t="s">
        <v>322</v>
      </c>
      <c r="M35" s="22">
        <f t="shared" ref="M35:M66" si="1">IF(COUNTA(E35:L35)=0,"",IF((8-COUNTIF(E35:L35,"NA"))=0,"",(COUNTIF(E35:L35,"Reported")+0.5*COUNTIF(E35:L35,"Partial"))/(8-COUNTIF(E35:L35,"NA"))))</f>
        <v>0.625</v>
      </c>
      <c r="N35" s="19" t="s">
        <v>3006</v>
      </c>
      <c r="O35" s="19" t="s">
        <v>3007</v>
      </c>
      <c r="P35" s="19" t="s">
        <v>3008</v>
      </c>
    </row>
    <row r="36" spans="1:16" ht="90.75" customHeight="1" x14ac:dyDescent="0.2">
      <c r="A36" s="18" t="str">
        <f>'1. Descriptive Extraction'!A36</f>
        <v>S034</v>
      </c>
      <c r="B36" s="18" t="str">
        <f>LEFT('1. Descriptive Extraction'!B36,44)</f>
        <v>The Use of ChatGPT to Assist in Diagnosing G</v>
      </c>
      <c r="C36" s="19" t="s">
        <v>2911</v>
      </c>
      <c r="D36" s="19" t="s">
        <v>249</v>
      </c>
      <c r="E36" s="19" t="s">
        <v>2907</v>
      </c>
      <c r="F36" s="19" t="s">
        <v>1095</v>
      </c>
      <c r="G36" s="19" t="s">
        <v>322</v>
      </c>
      <c r="H36" s="19" t="s">
        <v>322</v>
      </c>
      <c r="I36" s="19" t="s">
        <v>1095</v>
      </c>
      <c r="J36" s="19" t="s">
        <v>1095</v>
      </c>
      <c r="K36" s="19" t="s">
        <v>2907</v>
      </c>
      <c r="L36" s="19" t="s">
        <v>322</v>
      </c>
      <c r="M36" s="22">
        <f t="shared" si="1"/>
        <v>0.4375</v>
      </c>
      <c r="N36" s="19" t="s">
        <v>3009</v>
      </c>
      <c r="O36" s="19" t="s">
        <v>3010</v>
      </c>
      <c r="P36" s="19" t="s">
        <v>3011</v>
      </c>
    </row>
    <row r="37" spans="1:16" ht="105" customHeight="1" x14ac:dyDescent="0.2">
      <c r="A37" s="18" t="str">
        <f>'1. Descriptive Extraction'!A37</f>
        <v>S035</v>
      </c>
      <c r="B37" s="18" t="str">
        <f>LEFT('1. Descriptive Extraction'!B37,44)</f>
        <v>Hybrid artificial intelligence frameworks fo</v>
      </c>
      <c r="C37" s="19" t="s">
        <v>2906</v>
      </c>
      <c r="D37" s="19" t="s">
        <v>249</v>
      </c>
      <c r="E37" s="19" t="s">
        <v>322</v>
      </c>
      <c r="F37" s="19" t="s">
        <v>1095</v>
      </c>
      <c r="G37" s="19" t="s">
        <v>322</v>
      </c>
      <c r="H37" s="19" t="s">
        <v>322</v>
      </c>
      <c r="I37" s="19" t="s">
        <v>322</v>
      </c>
      <c r="J37" s="19" t="s">
        <v>1095</v>
      </c>
      <c r="K37" s="19" t="s">
        <v>2907</v>
      </c>
      <c r="L37" s="19" t="s">
        <v>322</v>
      </c>
      <c r="M37" s="22">
        <f t="shared" si="1"/>
        <v>0.4375</v>
      </c>
      <c r="N37" s="19" t="s">
        <v>3012</v>
      </c>
      <c r="O37" s="19" t="s">
        <v>3013</v>
      </c>
      <c r="P37" s="19" t="s">
        <v>3014</v>
      </c>
    </row>
    <row r="38" spans="1:16" ht="120" customHeight="1" x14ac:dyDescent="0.2">
      <c r="A38" s="18" t="str">
        <f>'1. Descriptive Extraction'!A38</f>
        <v>S036</v>
      </c>
      <c r="B38" s="18" t="str">
        <f>LEFT('1. Descriptive Extraction'!B38,44)</f>
        <v>GP or ChatGPT? Ability of large language mod</v>
      </c>
      <c r="C38" s="19" t="s">
        <v>2906</v>
      </c>
      <c r="D38" s="19" t="s">
        <v>249</v>
      </c>
      <c r="E38" s="19" t="s">
        <v>2907</v>
      </c>
      <c r="F38" s="19" t="s">
        <v>322</v>
      </c>
      <c r="G38" s="19" t="s">
        <v>322</v>
      </c>
      <c r="H38" s="19" t="s">
        <v>2907</v>
      </c>
      <c r="I38" s="19" t="s">
        <v>1095</v>
      </c>
      <c r="J38" s="19" t="s">
        <v>322</v>
      </c>
      <c r="K38" s="19" t="s">
        <v>2907</v>
      </c>
      <c r="L38" s="19" t="s">
        <v>322</v>
      </c>
      <c r="M38" s="22">
        <f t="shared" si="1"/>
        <v>0.625</v>
      </c>
      <c r="N38" s="19" t="s">
        <v>3015</v>
      </c>
      <c r="O38" s="19" t="s">
        <v>3016</v>
      </c>
      <c r="P38" s="19" t="s">
        <v>3017</v>
      </c>
    </row>
    <row r="39" spans="1:16" ht="120" customHeight="1" x14ac:dyDescent="0.2">
      <c r="A39" s="18" t="str">
        <f>'1. Descriptive Extraction'!A39</f>
        <v>S037</v>
      </c>
      <c r="B39" s="18" t="str">
        <f>LEFT('1. Descriptive Extraction'!B39,44)</f>
        <v>Diagnosis and Triage Performance of Contempo</v>
      </c>
      <c r="C39" s="19" t="s">
        <v>2911</v>
      </c>
      <c r="D39" s="19" t="s">
        <v>249</v>
      </c>
      <c r="E39" s="19" t="s">
        <v>2907</v>
      </c>
      <c r="F39" s="19" t="s">
        <v>322</v>
      </c>
      <c r="G39" s="19" t="s">
        <v>322</v>
      </c>
      <c r="H39" s="19" t="s">
        <v>2907</v>
      </c>
      <c r="I39" s="19" t="s">
        <v>1095</v>
      </c>
      <c r="J39" s="19" t="s">
        <v>1095</v>
      </c>
      <c r="K39" s="19" t="s">
        <v>2907</v>
      </c>
      <c r="L39" s="19" t="s">
        <v>322</v>
      </c>
      <c r="M39" s="22">
        <f t="shared" si="1"/>
        <v>0.5625</v>
      </c>
      <c r="N39" s="19" t="s">
        <v>3018</v>
      </c>
      <c r="O39" s="19" t="s">
        <v>3019</v>
      </c>
      <c r="P39" s="19" t="s">
        <v>3020</v>
      </c>
    </row>
    <row r="40" spans="1:16" ht="105" customHeight="1" x14ac:dyDescent="0.2">
      <c r="A40" s="18" t="str">
        <f>'1. Descriptive Extraction'!A40</f>
        <v>S038</v>
      </c>
      <c r="B40" s="18" t="str">
        <f>LEFT('1. Descriptive Extraction'!B40,44)</f>
        <v>Evaluating the Efficacy of Large Language Mo</v>
      </c>
      <c r="C40" s="19" t="s">
        <v>2911</v>
      </c>
      <c r="D40" s="19" t="s">
        <v>249</v>
      </c>
      <c r="E40" s="19" t="s">
        <v>2907</v>
      </c>
      <c r="F40" s="19" t="s">
        <v>1095</v>
      </c>
      <c r="G40" s="19" t="s">
        <v>322</v>
      </c>
      <c r="H40" s="19" t="s">
        <v>322</v>
      </c>
      <c r="I40" s="19" t="s">
        <v>1095</v>
      </c>
      <c r="J40" s="19" t="s">
        <v>322</v>
      </c>
      <c r="K40" s="19" t="s">
        <v>2907</v>
      </c>
      <c r="L40" s="19" t="s">
        <v>322</v>
      </c>
      <c r="M40" s="22">
        <f t="shared" si="1"/>
        <v>0.5</v>
      </c>
      <c r="N40" s="19" t="s">
        <v>3021</v>
      </c>
      <c r="O40" s="19" t="s">
        <v>3022</v>
      </c>
      <c r="P40" s="19" t="s">
        <v>3023</v>
      </c>
    </row>
    <row r="41" spans="1:16" ht="192" customHeight="1" x14ac:dyDescent="0.2">
      <c r="A41" s="18" t="str">
        <f>'1. Descriptive Extraction'!A41</f>
        <v>S039</v>
      </c>
      <c r="B41" s="18" t="str">
        <f>LEFT('1. Descriptive Extraction'!B41,44)</f>
        <v>Automated Evaluation of Large Language Model</v>
      </c>
      <c r="C41" s="19" t="s">
        <v>2906</v>
      </c>
      <c r="D41" s="19" t="s">
        <v>249</v>
      </c>
      <c r="E41" s="19" t="s">
        <v>2907</v>
      </c>
      <c r="F41" s="19" t="s">
        <v>1095</v>
      </c>
      <c r="G41" s="19" t="s">
        <v>322</v>
      </c>
      <c r="H41" s="19" t="s">
        <v>322</v>
      </c>
      <c r="I41" s="19" t="s">
        <v>1095</v>
      </c>
      <c r="J41" s="19" t="s">
        <v>322</v>
      </c>
      <c r="K41" s="19" t="s">
        <v>2907</v>
      </c>
      <c r="L41" s="19" t="s">
        <v>322</v>
      </c>
      <c r="M41" s="22">
        <f t="shared" si="1"/>
        <v>0.5</v>
      </c>
      <c r="N41" s="19" t="s">
        <v>3024</v>
      </c>
      <c r="O41" s="19" t="s">
        <v>3025</v>
      </c>
      <c r="P41" s="19" t="s">
        <v>3026</v>
      </c>
    </row>
    <row r="42" spans="1:16" ht="105" customHeight="1" x14ac:dyDescent="0.2">
      <c r="A42" s="18" t="str">
        <f>'1. Descriptive Extraction'!A42</f>
        <v>S040</v>
      </c>
      <c r="B42" s="18" t="str">
        <f>LEFT('1. Descriptive Extraction'!B42,44)</f>
        <v>An integrated language-vision foundation mod</v>
      </c>
      <c r="C42" s="19" t="s">
        <v>2906</v>
      </c>
      <c r="D42" s="19" t="s">
        <v>249</v>
      </c>
      <c r="E42" s="19" t="s">
        <v>2907</v>
      </c>
      <c r="F42" s="19" t="s">
        <v>1095</v>
      </c>
      <c r="G42" s="19" t="s">
        <v>322</v>
      </c>
      <c r="H42" s="19" t="s">
        <v>322</v>
      </c>
      <c r="I42" s="19" t="s">
        <v>322</v>
      </c>
      <c r="J42" s="19" t="s">
        <v>322</v>
      </c>
      <c r="K42" s="19" t="s">
        <v>2907</v>
      </c>
      <c r="L42" s="19" t="s">
        <v>322</v>
      </c>
      <c r="M42" s="22">
        <f t="shared" si="1"/>
        <v>0.5625</v>
      </c>
      <c r="N42" s="19" t="s">
        <v>3027</v>
      </c>
      <c r="O42" s="19" t="s">
        <v>3028</v>
      </c>
      <c r="P42" s="19" t="s">
        <v>3029</v>
      </c>
    </row>
    <row r="43" spans="1:16" ht="90.75" customHeight="1" x14ac:dyDescent="0.2">
      <c r="A43" s="18" t="str">
        <f>'1. Descriptive Extraction'!A43</f>
        <v>S041</v>
      </c>
      <c r="B43" s="18" t="str">
        <f>LEFT('1. Descriptive Extraction'!B43,44)</f>
        <v>Use of an Untrained Large Language Model for</v>
      </c>
      <c r="C43" s="19" t="s">
        <v>2906</v>
      </c>
      <c r="D43" s="19" t="s">
        <v>249</v>
      </c>
      <c r="E43" s="19" t="s">
        <v>2907</v>
      </c>
      <c r="F43" s="19" t="s">
        <v>322</v>
      </c>
      <c r="G43" s="19" t="s">
        <v>322</v>
      </c>
      <c r="H43" s="19" t="s">
        <v>322</v>
      </c>
      <c r="I43" s="19" t="s">
        <v>322</v>
      </c>
      <c r="J43" s="19" t="s">
        <v>1095</v>
      </c>
      <c r="K43" s="19" t="s">
        <v>2907</v>
      </c>
      <c r="L43" s="19" t="s">
        <v>322</v>
      </c>
      <c r="M43" s="22">
        <f t="shared" si="1"/>
        <v>0.5625</v>
      </c>
      <c r="N43" s="19" t="s">
        <v>3030</v>
      </c>
      <c r="O43" s="19" t="s">
        <v>3031</v>
      </c>
      <c r="P43" s="19" t="s">
        <v>3032</v>
      </c>
    </row>
    <row r="44" spans="1:16" ht="76.5" customHeight="1" x14ac:dyDescent="0.2">
      <c r="A44" s="18" t="str">
        <f>'1. Descriptive Extraction'!A44</f>
        <v>S042</v>
      </c>
      <c r="B44" s="18" t="str">
        <f>LEFT('1. Descriptive Extraction'!B44,44)</f>
        <v>Can artificial intelligence replace biochemi</v>
      </c>
      <c r="C44" s="19" t="s">
        <v>2911</v>
      </c>
      <c r="D44" s="19" t="s">
        <v>249</v>
      </c>
      <c r="E44" s="19" t="s">
        <v>2907</v>
      </c>
      <c r="F44" s="19" t="s">
        <v>322</v>
      </c>
      <c r="G44" s="19" t="s">
        <v>322</v>
      </c>
      <c r="H44" s="19" t="s">
        <v>2907</v>
      </c>
      <c r="I44" s="19" t="s">
        <v>1095</v>
      </c>
      <c r="J44" s="19" t="s">
        <v>1095</v>
      </c>
      <c r="K44" s="19" t="s">
        <v>2907</v>
      </c>
      <c r="L44" s="19" t="s">
        <v>322</v>
      </c>
      <c r="M44" s="22">
        <f t="shared" si="1"/>
        <v>0.5625</v>
      </c>
      <c r="N44" s="19" t="s">
        <v>3033</v>
      </c>
      <c r="O44" s="19" t="s">
        <v>3034</v>
      </c>
      <c r="P44" s="19" t="s">
        <v>3035</v>
      </c>
    </row>
    <row r="45" spans="1:16" ht="105" customHeight="1" x14ac:dyDescent="0.2">
      <c r="A45" s="18" t="str">
        <f>'1. Descriptive Extraction'!A45</f>
        <v>S043</v>
      </c>
      <c r="B45" s="18" t="str">
        <f>LEFT('1. Descriptive Extraction'!B45,44)</f>
        <v>Comparison of triage performance among DRP t</v>
      </c>
      <c r="C45" s="19" t="s">
        <v>2918</v>
      </c>
      <c r="D45" s="19" t="s">
        <v>249</v>
      </c>
      <c r="E45" s="19" t="s">
        <v>322</v>
      </c>
      <c r="F45" s="19" t="s">
        <v>1095</v>
      </c>
      <c r="G45" s="19" t="s">
        <v>2907</v>
      </c>
      <c r="H45" s="19" t="s">
        <v>322</v>
      </c>
      <c r="I45" s="19" t="s">
        <v>322</v>
      </c>
      <c r="J45" s="19" t="s">
        <v>322</v>
      </c>
      <c r="K45" s="19" t="s">
        <v>2907</v>
      </c>
      <c r="L45" s="19" t="s">
        <v>322</v>
      </c>
      <c r="M45" s="22">
        <f t="shared" si="1"/>
        <v>0.5625</v>
      </c>
      <c r="N45" s="19" t="s">
        <v>3036</v>
      </c>
      <c r="O45" s="19" t="s">
        <v>3037</v>
      </c>
      <c r="P45" s="19" t="s">
        <v>3038</v>
      </c>
    </row>
    <row r="46" spans="1:16" ht="105" customHeight="1" x14ac:dyDescent="0.2">
      <c r="A46" s="18" t="str">
        <f>'1. Descriptive Extraction'!A46</f>
        <v>S044</v>
      </c>
      <c r="B46" s="18" t="str">
        <f>LEFT('1. Descriptive Extraction'!B46,44)</f>
        <v>Large language models outperform general pra</v>
      </c>
      <c r="C46" s="19" t="s">
        <v>2911</v>
      </c>
      <c r="D46" s="19" t="s">
        <v>249</v>
      </c>
      <c r="E46" s="19" t="s">
        <v>322</v>
      </c>
      <c r="F46" s="19" t="s">
        <v>322</v>
      </c>
      <c r="G46" s="19" t="s">
        <v>322</v>
      </c>
      <c r="H46" s="19" t="s">
        <v>322</v>
      </c>
      <c r="I46" s="19" t="s">
        <v>2907</v>
      </c>
      <c r="J46" s="19" t="s">
        <v>1095</v>
      </c>
      <c r="K46" s="19" t="s">
        <v>2907</v>
      </c>
      <c r="L46" s="19" t="s">
        <v>322</v>
      </c>
      <c r="M46" s="22">
        <f t="shared" si="1"/>
        <v>0.5625</v>
      </c>
      <c r="N46" s="19" t="s">
        <v>3039</v>
      </c>
      <c r="O46" s="19" t="s">
        <v>3040</v>
      </c>
      <c r="P46" s="19" t="s">
        <v>3041</v>
      </c>
    </row>
    <row r="47" spans="1:16" ht="105" customHeight="1" x14ac:dyDescent="0.2">
      <c r="A47" s="18" t="str">
        <f>'1. Descriptive Extraction'!A47</f>
        <v>S045</v>
      </c>
      <c r="B47" s="18" t="str">
        <f>LEFT('1. Descriptive Extraction'!B47,44)</f>
        <v>Diagnostic Accuracy of Differential-Diagnosi</v>
      </c>
      <c r="C47" s="19" t="s">
        <v>2911</v>
      </c>
      <c r="D47" s="19" t="s">
        <v>249</v>
      </c>
      <c r="E47" s="19" t="s">
        <v>2907</v>
      </c>
      <c r="F47" s="19" t="s">
        <v>322</v>
      </c>
      <c r="G47" s="19" t="s">
        <v>322</v>
      </c>
      <c r="H47" s="19" t="s">
        <v>322</v>
      </c>
      <c r="I47" s="19" t="s">
        <v>1095</v>
      </c>
      <c r="J47" s="19" t="s">
        <v>1095</v>
      </c>
      <c r="K47" s="19" t="s">
        <v>2907</v>
      </c>
      <c r="L47" s="19" t="s">
        <v>322</v>
      </c>
      <c r="M47" s="22">
        <f t="shared" si="1"/>
        <v>0.5</v>
      </c>
      <c r="N47" s="19" t="s">
        <v>3042</v>
      </c>
      <c r="O47" s="19" t="s">
        <v>3043</v>
      </c>
      <c r="P47" s="19" t="s">
        <v>3044</v>
      </c>
    </row>
    <row r="48" spans="1:16" ht="90.75" customHeight="1" x14ac:dyDescent="0.2">
      <c r="A48" s="18" t="str">
        <f>'1. Descriptive Extraction'!A48</f>
        <v>S046</v>
      </c>
      <c r="B48" s="18" t="str">
        <f>LEFT('1. Descriptive Extraction'!B48,44)</f>
        <v>Detecting emergencies in patient portal mess</v>
      </c>
      <c r="C48" s="19" t="s">
        <v>2906</v>
      </c>
      <c r="D48" s="19" t="s">
        <v>249</v>
      </c>
      <c r="E48" s="19" t="s">
        <v>2907</v>
      </c>
      <c r="F48" s="19" t="s">
        <v>322</v>
      </c>
      <c r="G48" s="19" t="s">
        <v>322</v>
      </c>
      <c r="H48" s="19" t="s">
        <v>322</v>
      </c>
      <c r="I48" s="19" t="s">
        <v>2907</v>
      </c>
      <c r="J48" s="19" t="s">
        <v>1095</v>
      </c>
      <c r="K48" s="19" t="s">
        <v>2907</v>
      </c>
      <c r="L48" s="19" t="s">
        <v>322</v>
      </c>
      <c r="M48" s="22">
        <f t="shared" si="1"/>
        <v>0.625</v>
      </c>
      <c r="N48" s="19" t="s">
        <v>3045</v>
      </c>
      <c r="O48" s="19" t="s">
        <v>3046</v>
      </c>
      <c r="P48" s="19" t="s">
        <v>3047</v>
      </c>
    </row>
    <row r="49" spans="1:16" ht="105" customHeight="1" x14ac:dyDescent="0.2">
      <c r="A49" s="18" t="str">
        <f>'1. Descriptive Extraction'!A49</f>
        <v>S047</v>
      </c>
      <c r="B49" s="18" t="str">
        <f>LEFT('1. Descriptive Extraction'!B49,44)</f>
        <v>Development and Evaluation of a GPT4-Based O</v>
      </c>
      <c r="C49" s="19" t="s">
        <v>2911</v>
      </c>
      <c r="D49" s="19" t="s">
        <v>249</v>
      </c>
      <c r="E49" s="19" t="s">
        <v>2907</v>
      </c>
      <c r="F49" s="19" t="s">
        <v>1095</v>
      </c>
      <c r="G49" s="19" t="s">
        <v>322</v>
      </c>
      <c r="H49" s="19" t="s">
        <v>322</v>
      </c>
      <c r="I49" s="19" t="s">
        <v>1095</v>
      </c>
      <c r="J49" s="19" t="s">
        <v>1095</v>
      </c>
      <c r="K49" s="19" t="s">
        <v>2907</v>
      </c>
      <c r="L49" s="19" t="s">
        <v>322</v>
      </c>
      <c r="M49" s="22">
        <f t="shared" si="1"/>
        <v>0.4375</v>
      </c>
      <c r="N49" s="19" t="s">
        <v>3048</v>
      </c>
      <c r="O49" s="19" t="s">
        <v>3049</v>
      </c>
      <c r="P49" s="19" t="s">
        <v>3050</v>
      </c>
    </row>
    <row r="50" spans="1:16" ht="207" customHeight="1" x14ac:dyDescent="0.2">
      <c r="A50" s="18" t="str">
        <f>'1. Descriptive Extraction'!A50</f>
        <v>S048</v>
      </c>
      <c r="B50" s="18" t="str">
        <f>LEFT('1. Descriptive Extraction'!B50,44)</f>
        <v>HELIOT: LLM-Based CDSS for adverse drug reac</v>
      </c>
      <c r="C50" s="19" t="s">
        <v>2906</v>
      </c>
      <c r="D50" s="19" t="s">
        <v>249</v>
      </c>
      <c r="E50" s="19" t="s">
        <v>2907</v>
      </c>
      <c r="F50" s="19" t="s">
        <v>322</v>
      </c>
      <c r="G50" s="19" t="s">
        <v>322</v>
      </c>
      <c r="H50" s="19" t="s">
        <v>322</v>
      </c>
      <c r="I50" s="19" t="s">
        <v>2907</v>
      </c>
      <c r="J50" s="19" t="s">
        <v>1095</v>
      </c>
      <c r="K50" s="19" t="s">
        <v>2907</v>
      </c>
      <c r="L50" s="19" t="s">
        <v>2907</v>
      </c>
      <c r="M50" s="22">
        <f t="shared" si="1"/>
        <v>0.6875</v>
      </c>
      <c r="N50" s="19" t="s">
        <v>3051</v>
      </c>
      <c r="O50" s="19" t="s">
        <v>3052</v>
      </c>
      <c r="P50" s="19" t="s">
        <v>3053</v>
      </c>
    </row>
    <row r="51" spans="1:16" ht="177.75" customHeight="1" x14ac:dyDescent="0.2">
      <c r="A51" s="18" t="str">
        <f>'1. Descriptive Extraction'!A51</f>
        <v>S049</v>
      </c>
      <c r="B51" s="18" t="str">
        <f>LEFT('1. Descriptive Extraction'!B51,44)</f>
        <v>Evaluating large language models for special</v>
      </c>
      <c r="C51" s="19" t="s">
        <v>2906</v>
      </c>
      <c r="D51" s="19" t="s">
        <v>249</v>
      </c>
      <c r="E51" s="19" t="s">
        <v>322</v>
      </c>
      <c r="F51" s="19" t="s">
        <v>1095</v>
      </c>
      <c r="G51" s="19" t="s">
        <v>322</v>
      </c>
      <c r="H51" s="19" t="s">
        <v>322</v>
      </c>
      <c r="I51" s="19" t="s">
        <v>322</v>
      </c>
      <c r="J51" s="19" t="s">
        <v>1095</v>
      </c>
      <c r="K51" s="19" t="s">
        <v>2907</v>
      </c>
      <c r="L51" s="19" t="s">
        <v>322</v>
      </c>
      <c r="M51" s="22">
        <f t="shared" si="1"/>
        <v>0.4375</v>
      </c>
      <c r="N51" s="19" t="s">
        <v>3054</v>
      </c>
      <c r="O51" s="19" t="s">
        <v>3055</v>
      </c>
      <c r="P51" s="19" t="s">
        <v>3056</v>
      </c>
    </row>
    <row r="52" spans="1:16" ht="120" customHeight="1" x14ac:dyDescent="0.2">
      <c r="A52" s="18" t="str">
        <f>'1. Descriptive Extraction'!A52</f>
        <v>S050</v>
      </c>
      <c r="B52" s="18" t="str">
        <f>LEFT('1. Descriptive Extraction'!B52,44)</f>
        <v>GPT-4 assistance for improvement of physicia</v>
      </c>
      <c r="C52" s="19" t="s">
        <v>2918</v>
      </c>
      <c r="D52" s="19" t="s">
        <v>249</v>
      </c>
      <c r="E52" s="19" t="s">
        <v>2907</v>
      </c>
      <c r="F52" s="19" t="s">
        <v>322</v>
      </c>
      <c r="G52" s="19" t="s">
        <v>322</v>
      </c>
      <c r="H52" s="19" t="s">
        <v>322</v>
      </c>
      <c r="I52" s="19" t="s">
        <v>2907</v>
      </c>
      <c r="J52" s="19" t="s">
        <v>1095</v>
      </c>
      <c r="K52" s="19" t="s">
        <v>2907</v>
      </c>
      <c r="L52" s="19" t="s">
        <v>2907</v>
      </c>
      <c r="M52" s="22">
        <f t="shared" si="1"/>
        <v>0.6875</v>
      </c>
      <c r="N52" s="19" t="s">
        <v>3057</v>
      </c>
      <c r="O52" s="19" t="s">
        <v>3058</v>
      </c>
      <c r="P52" s="19" t="s">
        <v>3059</v>
      </c>
    </row>
    <row r="53" spans="1:16" ht="105" customHeight="1" x14ac:dyDescent="0.2">
      <c r="A53" s="18" t="str">
        <f>'1. Descriptive Extraction'!A53</f>
        <v>S051</v>
      </c>
      <c r="B53" s="18" t="str">
        <f>LEFT('1. Descriptive Extraction'!B53,44)</f>
        <v>Outpatient reception via collaboration betwe</v>
      </c>
      <c r="C53" s="19" t="s">
        <v>2918</v>
      </c>
      <c r="D53" s="19" t="s">
        <v>249</v>
      </c>
      <c r="E53" s="19" t="s">
        <v>2907</v>
      </c>
      <c r="F53" s="19" t="s">
        <v>322</v>
      </c>
      <c r="G53" s="19" t="s">
        <v>322</v>
      </c>
      <c r="H53" s="19" t="s">
        <v>2907</v>
      </c>
      <c r="I53" s="19" t="s">
        <v>322</v>
      </c>
      <c r="J53" s="19" t="s">
        <v>322</v>
      </c>
      <c r="K53" s="19" t="s">
        <v>2907</v>
      </c>
      <c r="L53" s="19" t="s">
        <v>322</v>
      </c>
      <c r="M53" s="22">
        <f t="shared" si="1"/>
        <v>0.6875</v>
      </c>
      <c r="N53" s="19" t="s">
        <v>3060</v>
      </c>
      <c r="O53" s="19" t="s">
        <v>3061</v>
      </c>
      <c r="P53" s="19" t="s">
        <v>3062</v>
      </c>
    </row>
    <row r="54" spans="1:16" ht="105" customHeight="1" x14ac:dyDescent="0.2">
      <c r="A54" s="18" t="str">
        <f>'1. Descriptive Extraction'!A54</f>
        <v>S052</v>
      </c>
      <c r="B54" s="18" t="str">
        <f>LEFT('1. Descriptive Extraction'!B54,44)</f>
        <v>ChatGPT provides inconsistent risk-stratific</v>
      </c>
      <c r="C54" s="19" t="s">
        <v>2911</v>
      </c>
      <c r="D54" s="19" t="s">
        <v>249</v>
      </c>
      <c r="E54" s="19" t="s">
        <v>2907</v>
      </c>
      <c r="F54" s="19" t="s">
        <v>322</v>
      </c>
      <c r="G54" s="19" t="s">
        <v>322</v>
      </c>
      <c r="H54" s="19" t="s">
        <v>322</v>
      </c>
      <c r="I54" s="19" t="s">
        <v>2907</v>
      </c>
      <c r="J54" s="19" t="s">
        <v>2907</v>
      </c>
      <c r="K54" s="19" t="s">
        <v>2907</v>
      </c>
      <c r="L54" s="19" t="s">
        <v>322</v>
      </c>
      <c r="M54" s="22">
        <f t="shared" si="1"/>
        <v>0.75</v>
      </c>
      <c r="N54" s="19" t="s">
        <v>3063</v>
      </c>
      <c r="O54" s="19" t="s">
        <v>3064</v>
      </c>
      <c r="P54" s="19" t="s">
        <v>3065</v>
      </c>
    </row>
    <row r="55" spans="1:16" ht="105" customHeight="1" x14ac:dyDescent="0.2">
      <c r="A55" s="18" t="str">
        <f>'1. Descriptive Extraction'!A55</f>
        <v>S053</v>
      </c>
      <c r="B55" s="18" t="str">
        <f>LEFT('1. Descriptive Extraction'!B55,44)</f>
        <v>Comparison of Diagnostic and Triage Accuracy</v>
      </c>
      <c r="C55" s="19" t="s">
        <v>2911</v>
      </c>
      <c r="D55" s="19" t="s">
        <v>249</v>
      </c>
      <c r="E55" s="19" t="s">
        <v>2907</v>
      </c>
      <c r="F55" s="19" t="s">
        <v>1095</v>
      </c>
      <c r="G55" s="19" t="s">
        <v>322</v>
      </c>
      <c r="H55" s="19" t="s">
        <v>2907</v>
      </c>
      <c r="I55" s="19" t="s">
        <v>322</v>
      </c>
      <c r="J55" s="19" t="s">
        <v>322</v>
      </c>
      <c r="K55" s="19" t="s">
        <v>2907</v>
      </c>
      <c r="L55" s="19" t="s">
        <v>322</v>
      </c>
      <c r="M55" s="22">
        <f t="shared" si="1"/>
        <v>0.625</v>
      </c>
      <c r="N55" s="19" t="s">
        <v>3066</v>
      </c>
      <c r="O55" s="19" t="s">
        <v>3067</v>
      </c>
      <c r="P55" s="19" t="s">
        <v>3068</v>
      </c>
    </row>
    <row r="56" spans="1:16" ht="105" customHeight="1" x14ac:dyDescent="0.2">
      <c r="A56" s="18" t="str">
        <f>'1. Descriptive Extraction'!A56</f>
        <v>S054</v>
      </c>
      <c r="B56" s="18" t="str">
        <f>LEFT('1. Descriptive Extraction'!B56,44)</f>
        <v xml:space="preserve">Emergency department triaging using ChatGPT </v>
      </c>
      <c r="C56" s="19" t="s">
        <v>2911</v>
      </c>
      <c r="D56" s="19" t="s">
        <v>249</v>
      </c>
      <c r="E56" s="19" t="s">
        <v>2907</v>
      </c>
      <c r="F56" s="19" t="s">
        <v>322</v>
      </c>
      <c r="G56" s="19" t="s">
        <v>322</v>
      </c>
      <c r="H56" s="19" t="s">
        <v>322</v>
      </c>
      <c r="I56" s="19" t="s">
        <v>322</v>
      </c>
      <c r="J56" s="19" t="s">
        <v>1095</v>
      </c>
      <c r="K56" s="19" t="s">
        <v>2907</v>
      </c>
      <c r="L56" s="19" t="s">
        <v>322</v>
      </c>
      <c r="M56" s="22">
        <f t="shared" si="1"/>
        <v>0.5625</v>
      </c>
      <c r="N56" s="19" t="s">
        <v>3069</v>
      </c>
      <c r="O56" s="19" t="s">
        <v>3070</v>
      </c>
      <c r="P56" s="19" t="s">
        <v>3071</v>
      </c>
    </row>
    <row r="57" spans="1:16" ht="90.75" customHeight="1" x14ac:dyDescent="0.2">
      <c r="A57" s="18" t="str">
        <f>'1. Descriptive Extraction'!A57</f>
        <v>S055</v>
      </c>
      <c r="B57" s="18" t="str">
        <f>LEFT('1. Descriptive Extraction'!B57,44)</f>
        <v>Triage Performance Across Large Language Mod</v>
      </c>
      <c r="C57" s="19" t="s">
        <v>2911</v>
      </c>
      <c r="D57" s="19" t="s">
        <v>249</v>
      </c>
      <c r="E57" s="19" t="s">
        <v>2907</v>
      </c>
      <c r="F57" s="19" t="s">
        <v>322</v>
      </c>
      <c r="G57" s="19" t="s">
        <v>322</v>
      </c>
      <c r="H57" s="19" t="s">
        <v>2907</v>
      </c>
      <c r="I57" s="19" t="s">
        <v>2907</v>
      </c>
      <c r="J57" s="19" t="s">
        <v>1095</v>
      </c>
      <c r="K57" s="19" t="s">
        <v>2907</v>
      </c>
      <c r="L57" s="19" t="s">
        <v>322</v>
      </c>
      <c r="M57" s="22">
        <f t="shared" si="1"/>
        <v>0.6875</v>
      </c>
      <c r="N57" s="19" t="s">
        <v>3072</v>
      </c>
      <c r="O57" s="19" t="s">
        <v>3073</v>
      </c>
      <c r="P57" s="19" t="s">
        <v>3074</v>
      </c>
    </row>
    <row r="58" spans="1:16" ht="105" customHeight="1" x14ac:dyDescent="0.2">
      <c r="A58" s="18" t="str">
        <f>'1. Descriptive Extraction'!A58</f>
        <v>S056</v>
      </c>
      <c r="B58" s="18" t="str">
        <f>LEFT('1. Descriptive Extraction'!B58,44)</f>
        <v>Performance of emergency triage prediction o</v>
      </c>
      <c r="C58" s="19" t="s">
        <v>2911</v>
      </c>
      <c r="D58" s="19" t="s">
        <v>249</v>
      </c>
      <c r="E58" s="19" t="s">
        <v>322</v>
      </c>
      <c r="F58" s="19" t="s">
        <v>322</v>
      </c>
      <c r="G58" s="19" t="s">
        <v>322</v>
      </c>
      <c r="H58" s="19" t="s">
        <v>2907</v>
      </c>
      <c r="I58" s="19" t="s">
        <v>1095</v>
      </c>
      <c r="J58" s="19" t="s">
        <v>1095</v>
      </c>
      <c r="K58" s="19" t="s">
        <v>2907</v>
      </c>
      <c r="L58" s="19" t="s">
        <v>2907</v>
      </c>
      <c r="M58" s="22">
        <f t="shared" si="1"/>
        <v>0.5625</v>
      </c>
      <c r="N58" s="19" t="s">
        <v>3075</v>
      </c>
      <c r="O58" s="19" t="s">
        <v>3076</v>
      </c>
      <c r="P58" s="19" t="s">
        <v>3077</v>
      </c>
    </row>
    <row r="59" spans="1:16" ht="90.75" customHeight="1" x14ac:dyDescent="0.2">
      <c r="A59" s="18" t="str">
        <f>'1. Descriptive Extraction'!A59</f>
        <v>S057</v>
      </c>
      <c r="B59" s="18" t="str">
        <f>LEFT('1. Descriptive Extraction'!B59,44)</f>
        <v>The diagnostic and triage accuracy of the GP</v>
      </c>
      <c r="C59" s="19" t="s">
        <v>2911</v>
      </c>
      <c r="D59" s="19" t="s">
        <v>249</v>
      </c>
      <c r="E59" s="19" t="s">
        <v>322</v>
      </c>
      <c r="F59" s="19" t="s">
        <v>322</v>
      </c>
      <c r="G59" s="19" t="s">
        <v>322</v>
      </c>
      <c r="H59" s="19" t="s">
        <v>2907</v>
      </c>
      <c r="I59" s="19" t="s">
        <v>2907</v>
      </c>
      <c r="J59" s="19" t="s">
        <v>1095</v>
      </c>
      <c r="K59" s="19" t="s">
        <v>2907</v>
      </c>
      <c r="L59" s="19" t="s">
        <v>322</v>
      </c>
      <c r="M59" s="22">
        <f t="shared" si="1"/>
        <v>0.625</v>
      </c>
      <c r="N59" s="19" t="s">
        <v>3078</v>
      </c>
      <c r="O59" s="19" t="s">
        <v>3079</v>
      </c>
      <c r="P59" s="19" t="s">
        <v>3080</v>
      </c>
    </row>
    <row r="60" spans="1:16" ht="90.75" customHeight="1" x14ac:dyDescent="0.2">
      <c r="A60" s="18" t="str">
        <f>'1. Descriptive Extraction'!A60</f>
        <v>S058</v>
      </c>
      <c r="B60" s="18" t="str">
        <f>LEFT('1. Descriptive Extraction'!B60,44)</f>
        <v>The Accuracy and Potential Racial and Ethnic</v>
      </c>
      <c r="C60" s="19" t="s">
        <v>2911</v>
      </c>
      <c r="D60" s="19" t="s">
        <v>249</v>
      </c>
      <c r="E60" s="19" t="s">
        <v>2907</v>
      </c>
      <c r="F60" s="19" t="s">
        <v>322</v>
      </c>
      <c r="G60" s="19" t="s">
        <v>2907</v>
      </c>
      <c r="H60" s="19" t="s">
        <v>322</v>
      </c>
      <c r="I60" s="19" t="s">
        <v>2907</v>
      </c>
      <c r="J60" s="19" t="s">
        <v>2907</v>
      </c>
      <c r="K60" s="19" t="s">
        <v>2907</v>
      </c>
      <c r="L60" s="19" t="s">
        <v>322</v>
      </c>
      <c r="M60" s="22">
        <f t="shared" si="1"/>
        <v>0.8125</v>
      </c>
      <c r="N60" s="19" t="s">
        <v>3081</v>
      </c>
      <c r="O60" s="19" t="s">
        <v>3082</v>
      </c>
      <c r="P60" s="19" t="s">
        <v>3083</v>
      </c>
    </row>
    <row r="61" spans="1:16" ht="105" customHeight="1" x14ac:dyDescent="0.2">
      <c r="A61" s="18" t="str">
        <f>'1. Descriptive Extraction'!A61</f>
        <v>S059</v>
      </c>
      <c r="B61" s="18" t="str">
        <f>LEFT('1. Descriptive Extraction'!B61,44)</f>
        <v>Accuracy of a Commercial Large Language Mode</v>
      </c>
      <c r="C61" s="19" t="s">
        <v>2911</v>
      </c>
      <c r="D61" s="19" t="s">
        <v>249</v>
      </c>
      <c r="E61" s="19" t="s">
        <v>2907</v>
      </c>
      <c r="F61" s="19" t="s">
        <v>322</v>
      </c>
      <c r="G61" s="19" t="s">
        <v>322</v>
      </c>
      <c r="H61" s="19" t="s">
        <v>2907</v>
      </c>
      <c r="I61" s="19" t="s">
        <v>2907</v>
      </c>
      <c r="J61" s="19" t="s">
        <v>1095</v>
      </c>
      <c r="K61" s="19" t="s">
        <v>2907</v>
      </c>
      <c r="L61" s="19" t="s">
        <v>322</v>
      </c>
      <c r="M61" s="22">
        <f t="shared" si="1"/>
        <v>0.6875</v>
      </c>
      <c r="N61" s="19" t="s">
        <v>3084</v>
      </c>
      <c r="O61" s="19" t="s">
        <v>3085</v>
      </c>
      <c r="P61" s="19" t="s">
        <v>3086</v>
      </c>
    </row>
    <row r="62" spans="1:16" ht="90.75" customHeight="1" x14ac:dyDescent="0.2">
      <c r="A62" s="18" t="str">
        <f>'1. Descriptive Extraction'!A62</f>
        <v>S060</v>
      </c>
      <c r="B62" s="18" t="str">
        <f>LEFT('1. Descriptive Extraction'!B62,44)</f>
        <v>Evaluating Large Language Model-Assisted Eme</v>
      </c>
      <c r="C62" s="19" t="s">
        <v>2911</v>
      </c>
      <c r="D62" s="19" t="s">
        <v>249</v>
      </c>
      <c r="E62" s="19" t="s">
        <v>2907</v>
      </c>
      <c r="F62" s="19" t="s">
        <v>322</v>
      </c>
      <c r="G62" s="19" t="s">
        <v>2907</v>
      </c>
      <c r="H62" s="19" t="s">
        <v>322</v>
      </c>
      <c r="I62" s="19" t="s">
        <v>1095</v>
      </c>
      <c r="J62" s="19" t="s">
        <v>322</v>
      </c>
      <c r="K62" s="19" t="s">
        <v>2907</v>
      </c>
      <c r="L62" s="19" t="s">
        <v>322</v>
      </c>
      <c r="M62" s="22">
        <f t="shared" si="1"/>
        <v>0.625</v>
      </c>
      <c r="N62" s="19" t="s">
        <v>3087</v>
      </c>
      <c r="O62" s="19" t="s">
        <v>3088</v>
      </c>
      <c r="P62" s="19" t="s">
        <v>3089</v>
      </c>
    </row>
    <row r="63" spans="1:16" ht="105" customHeight="1" x14ac:dyDescent="0.2">
      <c r="A63" s="18" t="str">
        <f>'1. Descriptive Extraction'!A63</f>
        <v>S061</v>
      </c>
      <c r="B63" s="18" t="str">
        <f>LEFT('1. Descriptive Extraction'!B63,44)</f>
        <v>Human intelligence versus Chat-GPT: who perf</v>
      </c>
      <c r="C63" s="19" t="s">
        <v>2911</v>
      </c>
      <c r="D63" s="19" t="s">
        <v>249</v>
      </c>
      <c r="E63" s="19" t="s">
        <v>322</v>
      </c>
      <c r="F63" s="19" t="s">
        <v>1095</v>
      </c>
      <c r="G63" s="19" t="s">
        <v>322</v>
      </c>
      <c r="H63" s="19" t="s">
        <v>322</v>
      </c>
      <c r="I63" s="19" t="s">
        <v>322</v>
      </c>
      <c r="J63" s="19" t="s">
        <v>1095</v>
      </c>
      <c r="K63" s="19" t="s">
        <v>2907</v>
      </c>
      <c r="L63" s="19" t="s">
        <v>322</v>
      </c>
      <c r="M63" s="22">
        <f t="shared" si="1"/>
        <v>0.4375</v>
      </c>
      <c r="N63" s="19" t="s">
        <v>3090</v>
      </c>
      <c r="O63" s="19" t="s">
        <v>3091</v>
      </c>
      <c r="P63" s="19" t="s">
        <v>3092</v>
      </c>
    </row>
    <row r="64" spans="1:16" ht="120" customHeight="1" x14ac:dyDescent="0.2">
      <c r="A64" s="18" t="str">
        <f>'1. Descriptive Extraction'!A64</f>
        <v>S062</v>
      </c>
      <c r="B64" s="18" t="str">
        <f>LEFT('1. Descriptive Extraction'!B64,44)</f>
        <v>Evaluating ChatGPT's Triage and Diagnostic C</v>
      </c>
      <c r="C64" s="19" t="s">
        <v>2911</v>
      </c>
      <c r="D64" s="19" t="s">
        <v>249</v>
      </c>
      <c r="E64" s="19" t="s">
        <v>2907</v>
      </c>
      <c r="F64" s="19" t="s">
        <v>322</v>
      </c>
      <c r="G64" s="19" t="s">
        <v>322</v>
      </c>
      <c r="H64" s="19" t="s">
        <v>322</v>
      </c>
      <c r="I64" s="19" t="s">
        <v>1095</v>
      </c>
      <c r="J64" s="19" t="s">
        <v>1095</v>
      </c>
      <c r="K64" s="19" t="s">
        <v>2907</v>
      </c>
      <c r="L64" s="19" t="s">
        <v>322</v>
      </c>
      <c r="M64" s="22">
        <f t="shared" si="1"/>
        <v>0.5</v>
      </c>
      <c r="N64" s="19" t="s">
        <v>3093</v>
      </c>
      <c r="O64" s="19" t="s">
        <v>3094</v>
      </c>
      <c r="P64" s="19" t="s">
        <v>3095</v>
      </c>
    </row>
    <row r="65" spans="1:16" ht="120" customHeight="1" x14ac:dyDescent="0.2">
      <c r="A65" s="18" t="str">
        <f>'1. Descriptive Extraction'!A65</f>
        <v>S063</v>
      </c>
      <c r="B65" s="18" t="str">
        <f>LEFT('1. Descriptive Extraction'!B65,44)</f>
        <v xml:space="preserve">Evaluating the use of large language models </v>
      </c>
      <c r="C65" s="19" t="s">
        <v>2911</v>
      </c>
      <c r="D65" s="19" t="s">
        <v>249</v>
      </c>
      <c r="E65" s="19" t="s">
        <v>2907</v>
      </c>
      <c r="F65" s="19" t="s">
        <v>322</v>
      </c>
      <c r="G65" s="19" t="s">
        <v>322</v>
      </c>
      <c r="H65" s="19" t="s">
        <v>322</v>
      </c>
      <c r="I65" s="19" t="s">
        <v>322</v>
      </c>
      <c r="J65" s="19" t="s">
        <v>1095</v>
      </c>
      <c r="K65" s="19" t="s">
        <v>2907</v>
      </c>
      <c r="L65" s="19" t="s">
        <v>322</v>
      </c>
      <c r="M65" s="22">
        <f t="shared" si="1"/>
        <v>0.5625</v>
      </c>
      <c r="N65" s="19" t="s">
        <v>3096</v>
      </c>
      <c r="O65" s="19" t="s">
        <v>3097</v>
      </c>
      <c r="P65" s="19" t="s">
        <v>3098</v>
      </c>
    </row>
    <row r="66" spans="1:16" ht="76.5" customHeight="1" x14ac:dyDescent="0.2">
      <c r="A66" s="18" t="str">
        <f>'1. Descriptive Extraction'!A66</f>
        <v>S064</v>
      </c>
      <c r="B66" s="18" t="str">
        <f>LEFT('1. Descriptive Extraction'!B66,44)</f>
        <v>ChatGPT With GPT-4 Outperforms Emergency Dep</v>
      </c>
      <c r="C66" s="19" t="s">
        <v>2911</v>
      </c>
      <c r="D66" s="19" t="s">
        <v>249</v>
      </c>
      <c r="E66" s="19" t="s">
        <v>322</v>
      </c>
      <c r="F66" s="19" t="s">
        <v>1095</v>
      </c>
      <c r="G66" s="19" t="s">
        <v>2907</v>
      </c>
      <c r="H66" s="19" t="s">
        <v>2907</v>
      </c>
      <c r="I66" s="19" t="s">
        <v>1095</v>
      </c>
      <c r="J66" s="19" t="s">
        <v>1095</v>
      </c>
      <c r="K66" s="19" t="s">
        <v>2907</v>
      </c>
      <c r="L66" s="19" t="s">
        <v>322</v>
      </c>
      <c r="M66" s="22">
        <f t="shared" si="1"/>
        <v>0.5</v>
      </c>
      <c r="N66" s="19" t="s">
        <v>3099</v>
      </c>
      <c r="O66" s="19" t="s">
        <v>3100</v>
      </c>
      <c r="P66" s="19" t="s">
        <v>3101</v>
      </c>
    </row>
    <row r="67" spans="1:16" ht="76.5" customHeight="1" x14ac:dyDescent="0.2">
      <c r="A67" s="18" t="str">
        <f>'1. Descriptive Extraction'!A67</f>
        <v>S065</v>
      </c>
      <c r="B67" s="18" t="str">
        <f>LEFT('1. Descriptive Extraction'!B67,44)</f>
        <v xml:space="preserve">Comparative analysis of ChatGPT, Gemini and </v>
      </c>
      <c r="C67" s="19" t="s">
        <v>2911</v>
      </c>
      <c r="D67" s="19" t="s">
        <v>249</v>
      </c>
      <c r="E67" s="19" t="s">
        <v>322</v>
      </c>
      <c r="F67" s="19" t="s">
        <v>322</v>
      </c>
      <c r="G67" s="19" t="s">
        <v>322</v>
      </c>
      <c r="H67" s="19" t="s">
        <v>2907</v>
      </c>
      <c r="I67" s="19" t="s">
        <v>2907</v>
      </c>
      <c r="J67" s="19" t="s">
        <v>1095</v>
      </c>
      <c r="K67" s="19" t="s">
        <v>2907</v>
      </c>
      <c r="L67" s="19" t="s">
        <v>322</v>
      </c>
      <c r="M67" s="22">
        <f t="shared" ref="M67:M73" si="2">IF(COUNTA(E67:L67)=0,"",IF((8-COUNTIF(E67:L67,"NA"))=0,"",(COUNTIF(E67:L67,"Reported")+0.5*COUNTIF(E67:L67,"Partial"))/(8-COUNTIF(E67:L67,"NA"))))</f>
        <v>0.625</v>
      </c>
      <c r="N67" s="19" t="s">
        <v>3102</v>
      </c>
      <c r="O67" s="19" t="s">
        <v>3103</v>
      </c>
      <c r="P67" s="19" t="s">
        <v>3104</v>
      </c>
    </row>
    <row r="68" spans="1:16" ht="61.5" customHeight="1" x14ac:dyDescent="0.2">
      <c r="A68" s="18" t="str">
        <f>'1. Descriptive Extraction'!A68</f>
        <v>S066</v>
      </c>
      <c r="B68" s="18" t="str">
        <f>LEFT('1. Descriptive Extraction'!B68,44)</f>
        <v xml:space="preserve">AI in the ED: Assessing the efficacy of GPT </v>
      </c>
      <c r="C68" s="19" t="s">
        <v>2911</v>
      </c>
      <c r="D68" s="19" t="s">
        <v>249</v>
      </c>
      <c r="E68" s="19" t="s">
        <v>322</v>
      </c>
      <c r="F68" s="19" t="s">
        <v>1095</v>
      </c>
      <c r="G68" s="19" t="s">
        <v>2907</v>
      </c>
      <c r="H68" s="19" t="s">
        <v>322</v>
      </c>
      <c r="I68" s="19" t="s">
        <v>2907</v>
      </c>
      <c r="J68" s="19" t="s">
        <v>1095</v>
      </c>
      <c r="K68" s="19" t="s">
        <v>2907</v>
      </c>
      <c r="L68" s="19" t="s">
        <v>1095</v>
      </c>
      <c r="M68" s="22">
        <f t="shared" si="2"/>
        <v>0.5</v>
      </c>
      <c r="N68" s="19" t="s">
        <v>3105</v>
      </c>
      <c r="O68" s="19" t="s">
        <v>3106</v>
      </c>
      <c r="P68" s="19" t="s">
        <v>3107</v>
      </c>
    </row>
    <row r="69" spans="1:16" ht="90.75" customHeight="1" x14ac:dyDescent="0.2">
      <c r="A69" s="18" t="str">
        <f>'1. Descriptive Extraction'!A69</f>
        <v>S067</v>
      </c>
      <c r="B69" s="18" t="str">
        <f>LEFT('1. Descriptive Extraction'!B69,44)</f>
        <v>Assessing the precision of artificial intell</v>
      </c>
      <c r="C69" s="19" t="s">
        <v>2918</v>
      </c>
      <c r="D69" s="19" t="s">
        <v>249</v>
      </c>
      <c r="E69" s="19" t="s">
        <v>2907</v>
      </c>
      <c r="F69" s="19" t="s">
        <v>322</v>
      </c>
      <c r="G69" s="19" t="s">
        <v>322</v>
      </c>
      <c r="H69" s="19" t="s">
        <v>2907</v>
      </c>
      <c r="I69" s="19" t="s">
        <v>1095</v>
      </c>
      <c r="J69" s="19" t="s">
        <v>1095</v>
      </c>
      <c r="K69" s="19" t="s">
        <v>2907</v>
      </c>
      <c r="L69" s="19" t="s">
        <v>1095</v>
      </c>
      <c r="M69" s="22">
        <f t="shared" si="2"/>
        <v>0.5</v>
      </c>
      <c r="N69" s="19" t="s">
        <v>3108</v>
      </c>
      <c r="O69" s="19" t="s">
        <v>3109</v>
      </c>
      <c r="P69" s="19" t="s">
        <v>3110</v>
      </c>
    </row>
    <row r="70" spans="1:16" ht="76.5" customHeight="1" x14ac:dyDescent="0.2">
      <c r="A70" s="18" t="str">
        <f>'1. Descriptive Extraction'!A70</f>
        <v>S068</v>
      </c>
      <c r="B70" s="18" t="str">
        <f>LEFT('1. Descriptive Extraction'!B70,44)</f>
        <v xml:space="preserve">Mind + Machine: ChatGPT as a Basic Clinical </v>
      </c>
      <c r="C70" s="19" t="s">
        <v>2906</v>
      </c>
      <c r="D70" s="19" t="s">
        <v>249</v>
      </c>
      <c r="E70" s="19" t="s">
        <v>2907</v>
      </c>
      <c r="F70" s="19" t="s">
        <v>1095</v>
      </c>
      <c r="G70" s="19" t="s">
        <v>2907</v>
      </c>
      <c r="H70" s="19" t="s">
        <v>322</v>
      </c>
      <c r="I70" s="19" t="s">
        <v>1095</v>
      </c>
      <c r="J70" s="19" t="s">
        <v>1095</v>
      </c>
      <c r="K70" s="19" t="s">
        <v>2907</v>
      </c>
      <c r="L70" s="19" t="s">
        <v>322</v>
      </c>
      <c r="M70" s="22">
        <f t="shared" si="2"/>
        <v>0.5</v>
      </c>
      <c r="N70" s="19" t="s">
        <v>3111</v>
      </c>
      <c r="O70" s="19" t="s">
        <v>3112</v>
      </c>
      <c r="P70" s="19" t="s">
        <v>3113</v>
      </c>
    </row>
    <row r="71" spans="1:16" ht="90.75" customHeight="1" x14ac:dyDescent="0.2">
      <c r="A71" s="18" t="str">
        <f>'1. Descriptive Extraction'!A71</f>
        <v>S069</v>
      </c>
      <c r="B71" s="18" t="str">
        <f>LEFT('1. Descriptive Extraction'!B71,44)</f>
        <v>Can ChatGPT and Gemini justify brain CT refe</v>
      </c>
      <c r="C71" s="19" t="s">
        <v>2911</v>
      </c>
      <c r="D71" s="19" t="s">
        <v>249</v>
      </c>
      <c r="E71" s="19" t="s">
        <v>2907</v>
      </c>
      <c r="F71" s="19" t="s">
        <v>322</v>
      </c>
      <c r="G71" s="19" t="s">
        <v>2907</v>
      </c>
      <c r="H71" s="19" t="s">
        <v>2907</v>
      </c>
      <c r="I71" s="19" t="s">
        <v>1095</v>
      </c>
      <c r="J71" s="19" t="s">
        <v>1095</v>
      </c>
      <c r="K71" s="19" t="s">
        <v>2907</v>
      </c>
      <c r="L71" s="19" t="s">
        <v>322</v>
      </c>
      <c r="M71" s="22">
        <f t="shared" si="2"/>
        <v>0.625</v>
      </c>
      <c r="N71" s="19" t="s">
        <v>3114</v>
      </c>
      <c r="O71" s="19" t="s">
        <v>3115</v>
      </c>
      <c r="P71" s="19" t="s">
        <v>3116</v>
      </c>
    </row>
    <row r="72" spans="1:16" ht="105" customHeight="1" x14ac:dyDescent="0.2">
      <c r="A72" s="18" t="str">
        <f>'1. Descriptive Extraction'!A72</f>
        <v>S070</v>
      </c>
      <c r="B72" s="18" t="str">
        <f>LEFT('1. Descriptive Extraction'!B72,44)</f>
        <v xml:space="preserve">Sociodemographic biases in medical decision </v>
      </c>
      <c r="C72" s="19" t="s">
        <v>2906</v>
      </c>
      <c r="D72" s="19" t="s">
        <v>249</v>
      </c>
      <c r="E72" s="19" t="s">
        <v>2907</v>
      </c>
      <c r="F72" s="19" t="s">
        <v>322</v>
      </c>
      <c r="G72" s="19" t="s">
        <v>322</v>
      </c>
      <c r="H72" s="19" t="s">
        <v>322</v>
      </c>
      <c r="I72" s="19" t="s">
        <v>2907</v>
      </c>
      <c r="J72" s="19" t="s">
        <v>2907</v>
      </c>
      <c r="K72" s="19" t="s">
        <v>2907</v>
      </c>
      <c r="L72" s="19" t="s">
        <v>2907</v>
      </c>
      <c r="M72" s="22">
        <f t="shared" si="2"/>
        <v>0.8125</v>
      </c>
      <c r="N72" s="19" t="s">
        <v>3117</v>
      </c>
      <c r="O72" s="19" t="s">
        <v>3118</v>
      </c>
      <c r="P72" s="19" t="s">
        <v>3119</v>
      </c>
    </row>
    <row r="73" spans="1:16" ht="134.25" customHeight="1" x14ac:dyDescent="0.2">
      <c r="A73" s="18" t="str">
        <f>'1. Descriptive Extraction'!A73</f>
        <v>S071</v>
      </c>
      <c r="B73" s="18" t="str">
        <f>LEFT('1. Descriptive Extraction'!B73,44)</f>
        <v>Evaluating large language model workflows in</v>
      </c>
      <c r="C73" s="19" t="s">
        <v>2906</v>
      </c>
      <c r="D73" s="19" t="s">
        <v>249</v>
      </c>
      <c r="E73" s="19" t="s">
        <v>2907</v>
      </c>
      <c r="F73" s="19" t="s">
        <v>322</v>
      </c>
      <c r="G73" s="19" t="s">
        <v>322</v>
      </c>
      <c r="H73" s="19" t="s">
        <v>322</v>
      </c>
      <c r="I73" s="19" t="s">
        <v>2907</v>
      </c>
      <c r="J73" s="19" t="s">
        <v>322</v>
      </c>
      <c r="K73" s="19" t="s">
        <v>2907</v>
      </c>
      <c r="L73" s="19" t="s">
        <v>322</v>
      </c>
      <c r="M73" s="22">
        <f t="shared" si="2"/>
        <v>0.6875</v>
      </c>
      <c r="N73" s="19" t="s">
        <v>3120</v>
      </c>
      <c r="O73" s="19" t="s">
        <v>3121</v>
      </c>
      <c r="P73" s="19" t="s">
        <v>3122</v>
      </c>
    </row>
  </sheetData>
  <mergeCells count="4">
    <mergeCell ref="A1:B1"/>
    <mergeCell ref="C1:D1"/>
    <mergeCell ref="E1:M1"/>
    <mergeCell ref="N1:O1"/>
  </mergeCells>
  <dataValidations count="3">
    <dataValidation type="list" allowBlank="1" sqref="D3:D100" xr:uid="{00000000-0002-0000-0400-000000000000}">
      <formula1>"Yes,No"</formula1>
      <formula2>0</formula2>
    </dataValidation>
    <dataValidation type="list" allowBlank="1" sqref="C3:C100" xr:uid="{00000000-0002-0000-0400-000001000000}">
      <formula1>"STARD-AI,DECIDE-AI,TRIPOD-LLM,MI-CLAIM only,Other"</formula1>
      <formula2>0</formula2>
    </dataValidation>
    <dataValidation type="list" allowBlank="1" sqref="E3:L100" xr:uid="{00000000-0002-0000-0400-000002000000}">
      <formula1>"Reported,Partial,Not reported,NA"</formula1>
      <formula2>0</formula2>
    </dataValidation>
  </dataValidations>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5496"/>
  </sheetPr>
  <dimension ref="A1:H336"/>
  <sheetViews>
    <sheetView zoomScaleNormal="100" workbookViewId="0">
      <pane xSplit="1" ySplit="1" topLeftCell="B277" activePane="bottomRight" state="frozen"/>
      <selection pane="topRight" activeCell="B1" sqref="B1"/>
      <selection pane="bottomLeft" activeCell="A277" sqref="A277"/>
      <selection pane="bottomRight" activeCell="B279" sqref="B279"/>
    </sheetView>
  </sheetViews>
  <sheetFormatPr defaultColWidth="8.5703125" defaultRowHeight="15" x14ac:dyDescent="0.25"/>
  <cols>
    <col min="1" max="1" width="12" style="2" customWidth="1"/>
    <col min="2" max="3" width="41" style="2" customWidth="1"/>
    <col min="4" max="8" width="58" style="2" customWidth="1"/>
  </cols>
  <sheetData>
    <row r="1" spans="1:8" ht="18" customHeight="1" x14ac:dyDescent="0.2">
      <c r="A1" s="23" t="s">
        <v>65</v>
      </c>
      <c r="B1" s="23" t="s">
        <v>226</v>
      </c>
      <c r="C1" s="23" t="s">
        <v>3123</v>
      </c>
      <c r="D1" s="23" t="s">
        <v>3124</v>
      </c>
      <c r="E1" s="23" t="s">
        <v>3125</v>
      </c>
      <c r="F1" s="23" t="s">
        <v>3126</v>
      </c>
      <c r="G1" s="23" t="s">
        <v>3127</v>
      </c>
      <c r="H1" s="23" t="s">
        <v>3128</v>
      </c>
    </row>
    <row r="2" spans="1:8" ht="33" customHeight="1" x14ac:dyDescent="0.2">
      <c r="A2" s="18" t="s">
        <v>235</v>
      </c>
      <c r="B2" s="18" t="s">
        <v>3129</v>
      </c>
      <c r="C2" s="18" t="s">
        <v>3130</v>
      </c>
      <c r="D2" s="18" t="s">
        <v>3131</v>
      </c>
      <c r="E2" s="18" t="s">
        <v>3132</v>
      </c>
      <c r="F2" s="18" t="s">
        <v>3133</v>
      </c>
      <c r="G2" s="18" t="s">
        <v>3134</v>
      </c>
      <c r="H2" s="18" t="s">
        <v>3135</v>
      </c>
    </row>
    <row r="3" spans="1:8" ht="18" customHeight="1" x14ac:dyDescent="0.2">
      <c r="A3" s="18" t="s">
        <v>235</v>
      </c>
      <c r="B3" s="18" t="s">
        <v>3136</v>
      </c>
      <c r="C3" s="18" t="s">
        <v>3136</v>
      </c>
      <c r="D3" s="18" t="s">
        <v>3131</v>
      </c>
      <c r="E3" s="18" t="s">
        <v>3137</v>
      </c>
      <c r="F3" s="18" t="s">
        <v>3133</v>
      </c>
      <c r="G3" s="18" t="s">
        <v>3134</v>
      </c>
      <c r="H3" s="18" t="s">
        <v>3138</v>
      </c>
    </row>
    <row r="4" spans="1:8" ht="18" customHeight="1" x14ac:dyDescent="0.2">
      <c r="A4" s="18" t="s">
        <v>235</v>
      </c>
      <c r="B4" s="18" t="s">
        <v>3139</v>
      </c>
      <c r="C4" s="18" t="s">
        <v>3140</v>
      </c>
      <c r="D4" s="18" t="s">
        <v>3131</v>
      </c>
      <c r="E4" s="18" t="s">
        <v>3141</v>
      </c>
      <c r="F4" s="18" t="s">
        <v>3133</v>
      </c>
      <c r="G4" s="18" t="s">
        <v>3134</v>
      </c>
      <c r="H4" s="18" t="s">
        <v>3142</v>
      </c>
    </row>
    <row r="5" spans="1:8" ht="18" customHeight="1" x14ac:dyDescent="0.2">
      <c r="A5" s="18" t="s">
        <v>235</v>
      </c>
      <c r="B5" s="18" t="s">
        <v>3143</v>
      </c>
      <c r="C5" s="18" t="s">
        <v>3144</v>
      </c>
      <c r="D5" s="18" t="s">
        <v>3131</v>
      </c>
      <c r="E5" s="18" t="s">
        <v>3145</v>
      </c>
      <c r="F5" s="18" t="s">
        <v>3133</v>
      </c>
      <c r="G5" s="18" t="s">
        <v>3134</v>
      </c>
      <c r="H5" s="18" t="s">
        <v>3146</v>
      </c>
    </row>
    <row r="6" spans="1:8" ht="33" customHeight="1" x14ac:dyDescent="0.2">
      <c r="A6" s="18" t="s">
        <v>235</v>
      </c>
      <c r="B6" s="18" t="s">
        <v>3147</v>
      </c>
      <c r="C6" s="18" t="s">
        <v>3148</v>
      </c>
      <c r="D6" s="18" t="s">
        <v>3131</v>
      </c>
      <c r="E6" s="18" t="s">
        <v>3149</v>
      </c>
      <c r="F6" s="18" t="s">
        <v>3133</v>
      </c>
      <c r="G6" s="18" t="s">
        <v>3134</v>
      </c>
      <c r="H6" s="18" t="s">
        <v>3150</v>
      </c>
    </row>
    <row r="7" spans="1:8" ht="18" customHeight="1" x14ac:dyDescent="0.2">
      <c r="A7" s="18" t="s">
        <v>277</v>
      </c>
      <c r="B7" s="18" t="s">
        <v>3151</v>
      </c>
      <c r="C7" s="18" t="s">
        <v>3151</v>
      </c>
      <c r="D7" s="18" t="s">
        <v>3152</v>
      </c>
      <c r="E7" s="18" t="s">
        <v>3153</v>
      </c>
      <c r="F7" s="18" t="s">
        <v>3154</v>
      </c>
      <c r="G7" s="18" t="s">
        <v>3155</v>
      </c>
      <c r="H7" s="18" t="s">
        <v>3156</v>
      </c>
    </row>
    <row r="8" spans="1:8" ht="18" customHeight="1" x14ac:dyDescent="0.2">
      <c r="A8" s="18" t="s">
        <v>277</v>
      </c>
      <c r="B8" s="18" t="s">
        <v>2217</v>
      </c>
      <c r="C8" s="18" t="s">
        <v>2217</v>
      </c>
      <c r="D8" s="18" t="s">
        <v>3152</v>
      </c>
      <c r="E8" s="18" t="s">
        <v>3157</v>
      </c>
      <c r="F8" s="18" t="s">
        <v>3154</v>
      </c>
      <c r="G8" s="18" t="s">
        <v>3155</v>
      </c>
      <c r="H8" s="18" t="s">
        <v>3158</v>
      </c>
    </row>
    <row r="9" spans="1:8" ht="18" customHeight="1" x14ac:dyDescent="0.2">
      <c r="A9" s="18" t="s">
        <v>277</v>
      </c>
      <c r="B9" s="18" t="s">
        <v>3159</v>
      </c>
      <c r="C9" s="18" t="s">
        <v>3160</v>
      </c>
      <c r="D9" s="18" t="s">
        <v>3152</v>
      </c>
      <c r="E9" s="18" t="s">
        <v>3161</v>
      </c>
      <c r="F9" s="18" t="s">
        <v>3154</v>
      </c>
      <c r="G9" s="18" t="s">
        <v>3155</v>
      </c>
      <c r="H9" s="18" t="s">
        <v>3162</v>
      </c>
    </row>
    <row r="10" spans="1:8" ht="33" customHeight="1" x14ac:dyDescent="0.2">
      <c r="A10" s="18" t="s">
        <v>277</v>
      </c>
      <c r="B10" s="18" t="s">
        <v>3163</v>
      </c>
      <c r="C10" s="18" t="s">
        <v>3164</v>
      </c>
      <c r="D10" s="18" t="s">
        <v>3152</v>
      </c>
      <c r="E10" s="18" t="s">
        <v>3165</v>
      </c>
      <c r="F10" s="18" t="s">
        <v>3154</v>
      </c>
      <c r="G10" s="18" t="s">
        <v>3155</v>
      </c>
      <c r="H10" s="18" t="s">
        <v>3166</v>
      </c>
    </row>
    <row r="11" spans="1:8" ht="33" customHeight="1" x14ac:dyDescent="0.2">
      <c r="A11" s="18" t="s">
        <v>310</v>
      </c>
      <c r="B11" s="18" t="s">
        <v>3136</v>
      </c>
      <c r="C11" s="18" t="s">
        <v>3167</v>
      </c>
      <c r="D11" s="18" t="s">
        <v>3168</v>
      </c>
      <c r="E11" s="18" t="s">
        <v>3169</v>
      </c>
      <c r="F11" s="18" t="s">
        <v>3170</v>
      </c>
      <c r="G11" s="18" t="s">
        <v>3171</v>
      </c>
      <c r="H11" s="18" t="s">
        <v>3172</v>
      </c>
    </row>
    <row r="12" spans="1:8" ht="33" customHeight="1" x14ac:dyDescent="0.2">
      <c r="A12" s="18" t="s">
        <v>310</v>
      </c>
      <c r="B12" s="18" t="s">
        <v>3136</v>
      </c>
      <c r="C12" s="18" t="s">
        <v>3173</v>
      </c>
      <c r="D12" s="18" t="s">
        <v>3168</v>
      </c>
      <c r="E12" s="18" t="s">
        <v>3174</v>
      </c>
      <c r="F12" s="18" t="s">
        <v>3170</v>
      </c>
      <c r="G12" s="18" t="s">
        <v>3171</v>
      </c>
      <c r="H12" s="18" t="s">
        <v>3175</v>
      </c>
    </row>
    <row r="13" spans="1:8" ht="33" customHeight="1" x14ac:dyDescent="0.2">
      <c r="A13" s="18" t="s">
        <v>310</v>
      </c>
      <c r="B13" s="18" t="s">
        <v>3136</v>
      </c>
      <c r="C13" s="18" t="s">
        <v>3173</v>
      </c>
      <c r="D13" s="18" t="s">
        <v>3176</v>
      </c>
      <c r="E13" s="18" t="s">
        <v>3177</v>
      </c>
      <c r="F13" s="18" t="s">
        <v>3170</v>
      </c>
      <c r="G13" s="18" t="s">
        <v>3171</v>
      </c>
      <c r="H13" s="18" t="s">
        <v>3178</v>
      </c>
    </row>
    <row r="14" spans="1:8" ht="18" customHeight="1" x14ac:dyDescent="0.2">
      <c r="A14" s="18" t="s">
        <v>310</v>
      </c>
      <c r="B14" s="18" t="s">
        <v>3136</v>
      </c>
      <c r="C14" s="18" t="s">
        <v>3173</v>
      </c>
      <c r="D14" s="18" t="s">
        <v>3179</v>
      </c>
      <c r="E14" s="18" t="s">
        <v>3180</v>
      </c>
      <c r="F14" s="18" t="s">
        <v>3170</v>
      </c>
      <c r="G14" s="18" t="s">
        <v>3171</v>
      </c>
      <c r="H14" s="18" t="s">
        <v>3181</v>
      </c>
    </row>
    <row r="15" spans="1:8" ht="33" customHeight="1" x14ac:dyDescent="0.2">
      <c r="A15" s="18" t="s">
        <v>310</v>
      </c>
      <c r="B15" s="18" t="s">
        <v>3136</v>
      </c>
      <c r="C15" s="18" t="s">
        <v>3182</v>
      </c>
      <c r="D15" s="18" t="s">
        <v>3183</v>
      </c>
      <c r="E15" s="18" t="s">
        <v>3184</v>
      </c>
      <c r="F15" s="18" t="s">
        <v>3185</v>
      </c>
      <c r="G15" s="18" t="s">
        <v>3185</v>
      </c>
      <c r="H15" s="18" t="s">
        <v>3186</v>
      </c>
    </row>
    <row r="16" spans="1:8" ht="47.25" customHeight="1" x14ac:dyDescent="0.2">
      <c r="A16" s="18" t="s">
        <v>341</v>
      </c>
      <c r="B16" s="18" t="s">
        <v>3187</v>
      </c>
      <c r="C16" s="18" t="s">
        <v>3188</v>
      </c>
      <c r="D16" s="18" t="s">
        <v>3189</v>
      </c>
      <c r="E16" s="18" t="s">
        <v>3190</v>
      </c>
      <c r="F16" s="18" t="s">
        <v>3191</v>
      </c>
      <c r="G16" s="18" t="s">
        <v>3192</v>
      </c>
      <c r="H16" s="18" t="s">
        <v>3193</v>
      </c>
    </row>
    <row r="17" spans="1:8" ht="33" customHeight="1" x14ac:dyDescent="0.2">
      <c r="A17" s="18" t="s">
        <v>341</v>
      </c>
      <c r="B17" s="18" t="s">
        <v>3194</v>
      </c>
      <c r="C17" s="18" t="s">
        <v>3195</v>
      </c>
      <c r="D17" s="18" t="s">
        <v>3196</v>
      </c>
      <c r="E17" s="18" t="s">
        <v>3197</v>
      </c>
      <c r="F17" s="18" t="s">
        <v>3198</v>
      </c>
      <c r="G17" s="18" t="s">
        <v>3192</v>
      </c>
      <c r="H17" s="18" t="s">
        <v>3199</v>
      </c>
    </row>
    <row r="18" spans="1:8" ht="33" customHeight="1" x14ac:dyDescent="0.2">
      <c r="A18" s="18" t="s">
        <v>341</v>
      </c>
      <c r="B18" s="18" t="s">
        <v>3194</v>
      </c>
      <c r="C18" s="18" t="s">
        <v>3200</v>
      </c>
      <c r="D18" s="18" t="s">
        <v>3201</v>
      </c>
      <c r="E18" s="18" t="s">
        <v>3202</v>
      </c>
      <c r="F18" s="18" t="s">
        <v>3203</v>
      </c>
      <c r="G18" s="18" t="s">
        <v>3192</v>
      </c>
      <c r="H18" s="18" t="s">
        <v>3204</v>
      </c>
    </row>
    <row r="19" spans="1:8" ht="33" customHeight="1" x14ac:dyDescent="0.2">
      <c r="A19" s="18" t="s">
        <v>341</v>
      </c>
      <c r="B19" s="18" t="s">
        <v>3205</v>
      </c>
      <c r="C19" s="18" t="s">
        <v>3206</v>
      </c>
      <c r="D19" s="18" t="s">
        <v>3207</v>
      </c>
      <c r="E19" s="18" t="s">
        <v>3208</v>
      </c>
      <c r="F19" s="18" t="s">
        <v>3209</v>
      </c>
      <c r="G19" s="18" t="s">
        <v>3192</v>
      </c>
      <c r="H19" s="18" t="s">
        <v>3210</v>
      </c>
    </row>
    <row r="20" spans="1:8" ht="47.25" customHeight="1" x14ac:dyDescent="0.2">
      <c r="A20" s="18" t="s">
        <v>377</v>
      </c>
      <c r="B20" s="18" t="s">
        <v>3211</v>
      </c>
      <c r="C20" s="18" t="s">
        <v>3212</v>
      </c>
      <c r="D20" s="18" t="s">
        <v>3213</v>
      </c>
      <c r="E20" s="18" t="s">
        <v>3214</v>
      </c>
      <c r="F20" s="18" t="s">
        <v>3215</v>
      </c>
      <c r="G20" s="18" t="s">
        <v>3192</v>
      </c>
      <c r="H20" s="18" t="s">
        <v>3216</v>
      </c>
    </row>
    <row r="21" spans="1:8" ht="47.25" customHeight="1" x14ac:dyDescent="0.2">
      <c r="A21" s="18" t="s">
        <v>377</v>
      </c>
      <c r="B21" s="18" t="s">
        <v>3211</v>
      </c>
      <c r="C21" s="18" t="s">
        <v>3212</v>
      </c>
      <c r="D21" s="18" t="s">
        <v>3217</v>
      </c>
      <c r="E21" s="18" t="s">
        <v>3218</v>
      </c>
      <c r="F21" s="18" t="s">
        <v>3219</v>
      </c>
      <c r="G21" s="18" t="s">
        <v>3220</v>
      </c>
      <c r="H21" s="18" t="s">
        <v>3221</v>
      </c>
    </row>
    <row r="22" spans="1:8" ht="47.25" customHeight="1" x14ac:dyDescent="0.2">
      <c r="A22" s="18" t="s">
        <v>377</v>
      </c>
      <c r="B22" s="18" t="s">
        <v>3211</v>
      </c>
      <c r="C22" s="18" t="s">
        <v>3222</v>
      </c>
      <c r="D22" s="18" t="s">
        <v>3223</v>
      </c>
      <c r="E22" s="18" t="s">
        <v>3224</v>
      </c>
      <c r="F22" s="18" t="s">
        <v>3225</v>
      </c>
      <c r="G22" s="18" t="s">
        <v>3226</v>
      </c>
      <c r="H22" s="18" t="s">
        <v>3227</v>
      </c>
    </row>
    <row r="23" spans="1:8" ht="47.25" customHeight="1" x14ac:dyDescent="0.2">
      <c r="A23" s="18" t="s">
        <v>377</v>
      </c>
      <c r="B23" s="18" t="s">
        <v>3211</v>
      </c>
      <c r="C23" s="18" t="s">
        <v>3228</v>
      </c>
      <c r="D23" s="18" t="s">
        <v>3229</v>
      </c>
      <c r="E23" s="18" t="s">
        <v>3230</v>
      </c>
      <c r="F23" s="18" t="s">
        <v>3231</v>
      </c>
      <c r="G23" s="18" t="s">
        <v>3232</v>
      </c>
      <c r="H23" s="18" t="s">
        <v>3233</v>
      </c>
    </row>
    <row r="24" spans="1:8" ht="90.75" customHeight="1" x14ac:dyDescent="0.2">
      <c r="A24" s="18" t="s">
        <v>408</v>
      </c>
      <c r="B24" s="18" t="s">
        <v>3234</v>
      </c>
      <c r="C24" s="18" t="s">
        <v>3235</v>
      </c>
      <c r="D24" s="18" t="s">
        <v>3236</v>
      </c>
      <c r="E24" s="18" t="s">
        <v>3237</v>
      </c>
      <c r="F24" s="18" t="s">
        <v>3238</v>
      </c>
      <c r="G24" s="18" t="s">
        <v>3171</v>
      </c>
      <c r="H24" s="18" t="s">
        <v>3239</v>
      </c>
    </row>
    <row r="25" spans="1:8" ht="18" customHeight="1" x14ac:dyDescent="0.2">
      <c r="A25" s="18" t="s">
        <v>408</v>
      </c>
      <c r="B25" s="18" t="s">
        <v>3240</v>
      </c>
      <c r="C25" s="18" t="s">
        <v>3241</v>
      </c>
      <c r="D25" s="18" t="s">
        <v>3236</v>
      </c>
      <c r="E25" s="18" t="s">
        <v>3242</v>
      </c>
      <c r="F25" s="18" t="s">
        <v>3238</v>
      </c>
      <c r="G25" s="18" t="s">
        <v>3171</v>
      </c>
      <c r="H25" s="18" t="s">
        <v>3243</v>
      </c>
    </row>
    <row r="26" spans="1:8" ht="18" customHeight="1" x14ac:dyDescent="0.2">
      <c r="A26" s="18" t="s">
        <v>408</v>
      </c>
      <c r="B26" s="18" t="s">
        <v>3244</v>
      </c>
      <c r="C26" s="18" t="s">
        <v>3245</v>
      </c>
      <c r="D26" s="18" t="s">
        <v>3236</v>
      </c>
      <c r="E26" s="18" t="s">
        <v>3246</v>
      </c>
      <c r="F26" s="18" t="s">
        <v>3238</v>
      </c>
      <c r="G26" s="18" t="s">
        <v>3171</v>
      </c>
      <c r="H26" s="18" t="s">
        <v>3247</v>
      </c>
    </row>
    <row r="27" spans="1:8" ht="33" customHeight="1" x14ac:dyDescent="0.2">
      <c r="A27" s="18" t="s">
        <v>408</v>
      </c>
      <c r="B27" s="18" t="s">
        <v>3248</v>
      </c>
      <c r="C27" s="18" t="s">
        <v>3249</v>
      </c>
      <c r="D27" s="18" t="s">
        <v>3236</v>
      </c>
      <c r="E27" s="18" t="s">
        <v>3250</v>
      </c>
      <c r="F27" s="18" t="s">
        <v>3238</v>
      </c>
      <c r="G27" s="18" t="s">
        <v>3171</v>
      </c>
      <c r="H27" s="18" t="s">
        <v>3251</v>
      </c>
    </row>
    <row r="28" spans="1:8" ht="33" customHeight="1" x14ac:dyDescent="0.2">
      <c r="A28" s="18" t="s">
        <v>408</v>
      </c>
      <c r="B28" s="18" t="s">
        <v>3252</v>
      </c>
      <c r="C28" s="18" t="s">
        <v>3253</v>
      </c>
      <c r="D28" s="18" t="s">
        <v>3236</v>
      </c>
      <c r="E28" s="18" t="s">
        <v>3254</v>
      </c>
      <c r="F28" s="18" t="s">
        <v>3238</v>
      </c>
      <c r="G28" s="18" t="s">
        <v>3171</v>
      </c>
      <c r="H28" s="18" t="s">
        <v>3255</v>
      </c>
    </row>
    <row r="29" spans="1:8" ht="47.25" customHeight="1" x14ac:dyDescent="0.2">
      <c r="A29" s="18" t="s">
        <v>439</v>
      </c>
      <c r="B29" s="18" t="s">
        <v>3256</v>
      </c>
      <c r="C29" s="18" t="s">
        <v>3257</v>
      </c>
      <c r="D29" s="18" t="s">
        <v>3258</v>
      </c>
      <c r="E29" s="18" t="s">
        <v>3259</v>
      </c>
      <c r="F29" s="18" t="s">
        <v>3260</v>
      </c>
      <c r="G29" s="18" t="s">
        <v>3171</v>
      </c>
      <c r="H29" s="18" t="s">
        <v>3261</v>
      </c>
    </row>
    <row r="30" spans="1:8" ht="33" customHeight="1" x14ac:dyDescent="0.2">
      <c r="A30" s="18" t="s">
        <v>439</v>
      </c>
      <c r="B30" s="18" t="s">
        <v>3256</v>
      </c>
      <c r="C30" s="18" t="s">
        <v>3257</v>
      </c>
      <c r="D30" s="18" t="s">
        <v>3262</v>
      </c>
      <c r="E30" s="18" t="s">
        <v>3263</v>
      </c>
      <c r="F30" s="18" t="s">
        <v>3260</v>
      </c>
      <c r="G30" s="18" t="s">
        <v>3171</v>
      </c>
      <c r="H30" s="18" t="s">
        <v>3264</v>
      </c>
    </row>
    <row r="31" spans="1:8" ht="61.5" customHeight="1" x14ac:dyDescent="0.2">
      <c r="A31" s="18" t="s">
        <v>439</v>
      </c>
      <c r="B31" s="18" t="s">
        <v>3256</v>
      </c>
      <c r="C31" s="18" t="s">
        <v>3257</v>
      </c>
      <c r="D31" s="18" t="s">
        <v>3265</v>
      </c>
      <c r="E31" s="18" t="s">
        <v>3266</v>
      </c>
      <c r="F31" s="18" t="s">
        <v>3267</v>
      </c>
      <c r="G31" s="18" t="s">
        <v>3268</v>
      </c>
      <c r="H31" s="18" t="s">
        <v>3269</v>
      </c>
    </row>
    <row r="32" spans="1:8" ht="47.25" customHeight="1" x14ac:dyDescent="0.2">
      <c r="A32" s="18" t="s">
        <v>470</v>
      </c>
      <c r="B32" s="18" t="s">
        <v>484</v>
      </c>
      <c r="C32" s="18" t="s">
        <v>3270</v>
      </c>
      <c r="D32" s="18" t="s">
        <v>3271</v>
      </c>
      <c r="E32" s="18" t="s">
        <v>3272</v>
      </c>
      <c r="F32" s="18" t="s">
        <v>3273</v>
      </c>
      <c r="G32" s="18" t="s">
        <v>3274</v>
      </c>
      <c r="H32" s="18" t="s">
        <v>3275</v>
      </c>
    </row>
    <row r="33" spans="1:8" ht="47.25" customHeight="1" x14ac:dyDescent="0.2">
      <c r="A33" s="18" t="s">
        <v>470</v>
      </c>
      <c r="B33" s="18" t="s">
        <v>484</v>
      </c>
      <c r="C33" s="18" t="s">
        <v>3270</v>
      </c>
      <c r="D33" s="18" t="s">
        <v>3276</v>
      </c>
      <c r="E33" s="18" t="s">
        <v>3277</v>
      </c>
      <c r="F33" s="18" t="s">
        <v>3273</v>
      </c>
      <c r="G33" s="18" t="s">
        <v>3278</v>
      </c>
      <c r="H33" s="18" t="s">
        <v>3279</v>
      </c>
    </row>
    <row r="34" spans="1:8" ht="33" customHeight="1" x14ac:dyDescent="0.2">
      <c r="A34" s="18" t="s">
        <v>470</v>
      </c>
      <c r="B34" s="18" t="s">
        <v>484</v>
      </c>
      <c r="C34" s="18" t="s">
        <v>3270</v>
      </c>
      <c r="D34" s="18" t="s">
        <v>3280</v>
      </c>
      <c r="E34" s="18" t="s">
        <v>3281</v>
      </c>
      <c r="F34" s="18" t="s">
        <v>3273</v>
      </c>
      <c r="G34" s="18" t="s">
        <v>3278</v>
      </c>
      <c r="H34" s="18" t="s">
        <v>3282</v>
      </c>
    </row>
    <row r="35" spans="1:8" ht="47.25" customHeight="1" x14ac:dyDescent="0.2">
      <c r="A35" s="18" t="s">
        <v>470</v>
      </c>
      <c r="B35" s="18" t="s">
        <v>484</v>
      </c>
      <c r="C35" s="18" t="s">
        <v>3270</v>
      </c>
      <c r="D35" s="18" t="s">
        <v>3283</v>
      </c>
      <c r="E35" s="18" t="s">
        <v>3284</v>
      </c>
      <c r="F35" s="18" t="s">
        <v>3273</v>
      </c>
      <c r="G35" s="18" t="s">
        <v>3278</v>
      </c>
      <c r="H35" s="18" t="s">
        <v>3285</v>
      </c>
    </row>
    <row r="36" spans="1:8" ht="33" customHeight="1" x14ac:dyDescent="0.2">
      <c r="A36" s="11" t="s">
        <v>506</v>
      </c>
      <c r="B36" s="11" t="s">
        <v>518</v>
      </c>
      <c r="C36" s="11" t="s">
        <v>3286</v>
      </c>
      <c r="D36" s="11" t="s">
        <v>3287</v>
      </c>
      <c r="E36" s="11" t="s">
        <v>3288</v>
      </c>
      <c r="F36" s="11" t="s">
        <v>3289</v>
      </c>
      <c r="G36" s="11" t="s">
        <v>3290</v>
      </c>
      <c r="H36" s="11" t="s">
        <v>3291</v>
      </c>
    </row>
    <row r="37" spans="1:8" ht="33" customHeight="1" x14ac:dyDescent="0.2">
      <c r="A37" s="11" t="s">
        <v>506</v>
      </c>
      <c r="B37" s="11" t="s">
        <v>518</v>
      </c>
      <c r="C37" s="11" t="s">
        <v>3286</v>
      </c>
      <c r="D37" s="11" t="s">
        <v>3287</v>
      </c>
      <c r="E37" s="11" t="s">
        <v>3288</v>
      </c>
      <c r="F37" s="11" t="s">
        <v>3292</v>
      </c>
      <c r="G37" s="11" t="s">
        <v>3293</v>
      </c>
      <c r="H37" s="11" t="s">
        <v>3294</v>
      </c>
    </row>
    <row r="38" spans="1:8" ht="33" customHeight="1" x14ac:dyDescent="0.2">
      <c r="A38" s="11" t="s">
        <v>506</v>
      </c>
      <c r="B38" s="11" t="s">
        <v>518</v>
      </c>
      <c r="C38" s="11" t="s">
        <v>3136</v>
      </c>
      <c r="D38" s="11" t="s">
        <v>3295</v>
      </c>
      <c r="E38" s="11" t="s">
        <v>3296</v>
      </c>
      <c r="F38" s="11" t="s">
        <v>3289</v>
      </c>
      <c r="G38" s="11" t="s">
        <v>3297</v>
      </c>
      <c r="H38" s="11" t="s">
        <v>3298</v>
      </c>
    </row>
    <row r="39" spans="1:8" ht="33" customHeight="1" x14ac:dyDescent="0.2">
      <c r="A39" s="11" t="s">
        <v>541</v>
      </c>
      <c r="B39" s="11" t="s">
        <v>518</v>
      </c>
      <c r="C39" s="11" t="s">
        <v>1174</v>
      </c>
      <c r="D39" s="11" t="s">
        <v>3299</v>
      </c>
      <c r="E39" s="11" t="s">
        <v>3300</v>
      </c>
      <c r="F39" s="11" t="s">
        <v>3301</v>
      </c>
      <c r="G39" s="11" t="s">
        <v>3302</v>
      </c>
      <c r="H39" s="11" t="s">
        <v>3303</v>
      </c>
    </row>
    <row r="40" spans="1:8" ht="33" customHeight="1" x14ac:dyDescent="0.2">
      <c r="A40" s="11" t="s">
        <v>541</v>
      </c>
      <c r="B40" s="11" t="s">
        <v>518</v>
      </c>
      <c r="C40" s="11" t="s">
        <v>1174</v>
      </c>
      <c r="D40" s="11" t="s">
        <v>3304</v>
      </c>
      <c r="E40" s="11" t="s">
        <v>3305</v>
      </c>
      <c r="F40" s="11" t="s">
        <v>3301</v>
      </c>
      <c r="G40" s="11" t="s">
        <v>3306</v>
      </c>
      <c r="H40" s="11" t="s">
        <v>3307</v>
      </c>
    </row>
    <row r="41" spans="1:8" ht="33" customHeight="1" x14ac:dyDescent="0.2">
      <c r="A41" s="11" t="s">
        <v>541</v>
      </c>
      <c r="B41" s="11" t="s">
        <v>518</v>
      </c>
      <c r="C41" s="11" t="s">
        <v>1174</v>
      </c>
      <c r="D41" s="11" t="s">
        <v>3308</v>
      </c>
      <c r="E41" s="11" t="s">
        <v>3309</v>
      </c>
      <c r="F41" s="11" t="s">
        <v>3301</v>
      </c>
      <c r="G41" s="11" t="s">
        <v>3310</v>
      </c>
      <c r="H41" s="11" t="s">
        <v>3311</v>
      </c>
    </row>
    <row r="42" spans="1:8" ht="33" customHeight="1" x14ac:dyDescent="0.2">
      <c r="A42" s="11" t="s">
        <v>541</v>
      </c>
      <c r="B42" s="11" t="s">
        <v>518</v>
      </c>
      <c r="C42" s="11" t="s">
        <v>1174</v>
      </c>
      <c r="D42" s="11" t="s">
        <v>3312</v>
      </c>
      <c r="E42" s="11" t="s">
        <v>3313</v>
      </c>
      <c r="F42" s="11" t="s">
        <v>3301</v>
      </c>
      <c r="G42" s="11" t="s">
        <v>3314</v>
      </c>
      <c r="H42" s="11" t="s">
        <v>3315</v>
      </c>
    </row>
    <row r="43" spans="1:8" ht="33" customHeight="1" x14ac:dyDescent="0.2">
      <c r="A43" s="11" t="s">
        <v>577</v>
      </c>
      <c r="B43" s="11" t="s">
        <v>518</v>
      </c>
      <c r="C43" s="11" t="s">
        <v>3316</v>
      </c>
      <c r="D43" s="11" t="s">
        <v>3317</v>
      </c>
      <c r="E43" s="11" t="s">
        <v>3318</v>
      </c>
      <c r="F43" s="11" t="s">
        <v>3319</v>
      </c>
      <c r="G43" s="11" t="s">
        <v>3320</v>
      </c>
      <c r="H43" s="11" t="s">
        <v>3321</v>
      </c>
    </row>
    <row r="44" spans="1:8" ht="33" customHeight="1" x14ac:dyDescent="0.2">
      <c r="A44" s="11" t="s">
        <v>577</v>
      </c>
      <c r="B44" s="11" t="s">
        <v>518</v>
      </c>
      <c r="C44" s="11" t="s">
        <v>3316</v>
      </c>
      <c r="D44" s="11" t="s">
        <v>3322</v>
      </c>
      <c r="E44" s="11" t="s">
        <v>3323</v>
      </c>
      <c r="F44" s="11" t="s">
        <v>3319</v>
      </c>
      <c r="G44" s="11" t="s">
        <v>3324</v>
      </c>
      <c r="H44" s="11" t="s">
        <v>3325</v>
      </c>
    </row>
    <row r="45" spans="1:8" ht="47.25" customHeight="1" x14ac:dyDescent="0.2">
      <c r="A45" s="11" t="s">
        <v>577</v>
      </c>
      <c r="B45" s="11" t="s">
        <v>518</v>
      </c>
      <c r="C45" s="11" t="s">
        <v>3326</v>
      </c>
      <c r="D45" s="11" t="s">
        <v>3327</v>
      </c>
      <c r="E45" s="11" t="s">
        <v>3328</v>
      </c>
      <c r="F45" s="11" t="s">
        <v>3319</v>
      </c>
      <c r="G45" s="11" t="s">
        <v>3320</v>
      </c>
      <c r="H45" s="11" t="s">
        <v>3329</v>
      </c>
    </row>
    <row r="46" spans="1:8" ht="33" customHeight="1" x14ac:dyDescent="0.2">
      <c r="A46" s="11" t="s">
        <v>577</v>
      </c>
      <c r="B46" s="11" t="s">
        <v>518</v>
      </c>
      <c r="C46" s="11" t="s">
        <v>3316</v>
      </c>
      <c r="D46" s="11" t="s">
        <v>3330</v>
      </c>
      <c r="E46" s="11" t="s">
        <v>3331</v>
      </c>
      <c r="F46" s="11" t="s">
        <v>3319</v>
      </c>
      <c r="G46" s="11" t="s">
        <v>3332</v>
      </c>
      <c r="H46" s="11" t="s">
        <v>3333</v>
      </c>
    </row>
    <row r="47" spans="1:8" ht="33" customHeight="1" x14ac:dyDescent="0.2">
      <c r="A47" s="11" t="s">
        <v>612</v>
      </c>
      <c r="B47" s="11" t="s">
        <v>518</v>
      </c>
      <c r="C47" s="11" t="s">
        <v>3334</v>
      </c>
      <c r="D47" s="11" t="s">
        <v>3335</v>
      </c>
      <c r="E47" s="11" t="s">
        <v>3336</v>
      </c>
      <c r="F47" s="11" t="s">
        <v>3337</v>
      </c>
      <c r="G47" s="11" t="s">
        <v>3338</v>
      </c>
      <c r="H47" s="11" t="s">
        <v>3339</v>
      </c>
    </row>
    <row r="48" spans="1:8" ht="33" customHeight="1" x14ac:dyDescent="0.2">
      <c r="A48" s="11" t="s">
        <v>612</v>
      </c>
      <c r="B48" s="11" t="s">
        <v>518</v>
      </c>
      <c r="C48" s="11" t="s">
        <v>3340</v>
      </c>
      <c r="D48" s="11" t="s">
        <v>3335</v>
      </c>
      <c r="E48" s="11" t="s">
        <v>3341</v>
      </c>
      <c r="F48" s="11" t="s">
        <v>3337</v>
      </c>
      <c r="G48" s="11" t="s">
        <v>3338</v>
      </c>
      <c r="H48" s="11" t="s">
        <v>3342</v>
      </c>
    </row>
    <row r="49" spans="1:8" ht="47.25" customHeight="1" x14ac:dyDescent="0.2">
      <c r="A49" s="11" t="s">
        <v>612</v>
      </c>
      <c r="B49" s="11" t="s">
        <v>518</v>
      </c>
      <c r="C49" s="11" t="s">
        <v>3334</v>
      </c>
      <c r="D49" s="11" t="s">
        <v>3343</v>
      </c>
      <c r="E49" s="11" t="s">
        <v>3344</v>
      </c>
      <c r="F49" s="11" t="s">
        <v>3337</v>
      </c>
      <c r="G49" s="11" t="s">
        <v>3345</v>
      </c>
      <c r="H49" s="11" t="s">
        <v>3346</v>
      </c>
    </row>
    <row r="50" spans="1:8" ht="33" customHeight="1" x14ac:dyDescent="0.2">
      <c r="A50" s="11" t="s">
        <v>612</v>
      </c>
      <c r="B50" s="11" t="s">
        <v>518</v>
      </c>
      <c r="C50" s="11" t="s">
        <v>3340</v>
      </c>
      <c r="D50" s="11" t="s">
        <v>3343</v>
      </c>
      <c r="E50" s="11" t="s">
        <v>3155</v>
      </c>
      <c r="F50" s="11" t="s">
        <v>3337</v>
      </c>
      <c r="G50" s="11" t="s">
        <v>3345</v>
      </c>
      <c r="H50" s="11" t="s">
        <v>3347</v>
      </c>
    </row>
    <row r="51" spans="1:8" ht="33" customHeight="1" x14ac:dyDescent="0.2">
      <c r="A51" s="11" t="s">
        <v>612</v>
      </c>
      <c r="B51" s="11" t="s">
        <v>518</v>
      </c>
      <c r="C51" s="11" t="s">
        <v>3348</v>
      </c>
      <c r="D51" s="11" t="s">
        <v>3349</v>
      </c>
      <c r="E51" s="11" t="s">
        <v>3350</v>
      </c>
      <c r="F51" s="11" t="s">
        <v>3337</v>
      </c>
      <c r="G51" s="11" t="s">
        <v>3351</v>
      </c>
      <c r="H51" s="11" t="s">
        <v>3352</v>
      </c>
    </row>
    <row r="52" spans="1:8" ht="33" customHeight="1" x14ac:dyDescent="0.2">
      <c r="A52" s="11" t="s">
        <v>612</v>
      </c>
      <c r="B52" s="11" t="s">
        <v>518</v>
      </c>
      <c r="C52" s="11" t="s">
        <v>3348</v>
      </c>
      <c r="D52" s="11" t="s">
        <v>3353</v>
      </c>
      <c r="E52" s="11" t="s">
        <v>3354</v>
      </c>
      <c r="F52" s="11" t="s">
        <v>3337</v>
      </c>
      <c r="G52" s="11" t="s">
        <v>3355</v>
      </c>
      <c r="H52" s="11" t="s">
        <v>3356</v>
      </c>
    </row>
    <row r="53" spans="1:8" ht="33" customHeight="1" x14ac:dyDescent="0.2">
      <c r="A53" s="11" t="s">
        <v>648</v>
      </c>
      <c r="B53" s="11" t="s">
        <v>986</v>
      </c>
      <c r="C53" s="11" t="s">
        <v>3136</v>
      </c>
      <c r="D53" s="11" t="s">
        <v>3357</v>
      </c>
      <c r="E53" s="11" t="s">
        <v>3358</v>
      </c>
      <c r="F53" s="11" t="s">
        <v>3359</v>
      </c>
      <c r="G53" s="11" t="s">
        <v>3360</v>
      </c>
      <c r="H53" s="11" t="s">
        <v>3361</v>
      </c>
    </row>
    <row r="54" spans="1:8" ht="47.25" customHeight="1" x14ac:dyDescent="0.2">
      <c r="A54" s="11" t="s">
        <v>648</v>
      </c>
      <c r="B54" s="11" t="s">
        <v>3362</v>
      </c>
      <c r="C54" s="11" t="s">
        <v>3363</v>
      </c>
      <c r="D54" s="11" t="s">
        <v>3357</v>
      </c>
      <c r="E54" s="11" t="s">
        <v>3364</v>
      </c>
      <c r="F54" s="11" t="s">
        <v>3359</v>
      </c>
      <c r="G54" s="11" t="s">
        <v>3365</v>
      </c>
      <c r="H54" s="11" t="s">
        <v>3366</v>
      </c>
    </row>
    <row r="55" spans="1:8" ht="47.25" customHeight="1" x14ac:dyDescent="0.2">
      <c r="A55" s="11" t="s">
        <v>648</v>
      </c>
      <c r="B55" s="11" t="s">
        <v>3367</v>
      </c>
      <c r="C55" s="11" t="s">
        <v>3368</v>
      </c>
      <c r="D55" s="11" t="s">
        <v>3357</v>
      </c>
      <c r="E55" s="11" t="s">
        <v>3369</v>
      </c>
      <c r="F55" s="11" t="s">
        <v>3359</v>
      </c>
      <c r="G55" s="11" t="s">
        <v>3370</v>
      </c>
      <c r="H55" s="11" t="s">
        <v>3371</v>
      </c>
    </row>
    <row r="56" spans="1:8" ht="47.25" customHeight="1" x14ac:dyDescent="0.2">
      <c r="A56" s="11" t="s">
        <v>648</v>
      </c>
      <c r="B56" s="11" t="s">
        <v>3240</v>
      </c>
      <c r="C56" s="11" t="s">
        <v>3372</v>
      </c>
      <c r="D56" s="11" t="s">
        <v>3357</v>
      </c>
      <c r="E56" s="11" t="s">
        <v>3373</v>
      </c>
      <c r="F56" s="11" t="s">
        <v>3359</v>
      </c>
      <c r="G56" s="11" t="s">
        <v>3374</v>
      </c>
      <c r="H56" s="11" t="s">
        <v>3375</v>
      </c>
    </row>
    <row r="57" spans="1:8" ht="47.25" customHeight="1" x14ac:dyDescent="0.2">
      <c r="A57" s="11" t="s">
        <v>648</v>
      </c>
      <c r="B57" s="11" t="s">
        <v>3376</v>
      </c>
      <c r="C57" s="11" t="s">
        <v>3136</v>
      </c>
      <c r="D57" s="11" t="s">
        <v>3377</v>
      </c>
      <c r="E57" s="11" t="s">
        <v>3378</v>
      </c>
      <c r="F57" s="11" t="s">
        <v>3379</v>
      </c>
      <c r="G57" s="11" t="s">
        <v>3380</v>
      </c>
      <c r="H57" s="11" t="s">
        <v>3381</v>
      </c>
    </row>
    <row r="58" spans="1:8" ht="33" customHeight="1" x14ac:dyDescent="0.2">
      <c r="A58" s="11" t="s">
        <v>685</v>
      </c>
      <c r="B58" s="11" t="s">
        <v>518</v>
      </c>
      <c r="C58" s="11" t="s">
        <v>697</v>
      </c>
      <c r="D58" s="11" t="s">
        <v>3382</v>
      </c>
      <c r="E58" s="11" t="s">
        <v>3383</v>
      </c>
      <c r="F58" s="11" t="s">
        <v>3384</v>
      </c>
      <c r="G58" s="11" t="s">
        <v>3385</v>
      </c>
      <c r="H58" s="11" t="s">
        <v>3386</v>
      </c>
    </row>
    <row r="59" spans="1:8" ht="33" customHeight="1" x14ac:dyDescent="0.2">
      <c r="A59" s="11" t="s">
        <v>685</v>
      </c>
      <c r="B59" s="11" t="s">
        <v>518</v>
      </c>
      <c r="C59" s="11" t="s">
        <v>697</v>
      </c>
      <c r="D59" s="11" t="s">
        <v>3387</v>
      </c>
      <c r="E59" s="11" t="s">
        <v>3388</v>
      </c>
      <c r="F59" s="11" t="s">
        <v>3384</v>
      </c>
      <c r="G59" s="11" t="s">
        <v>3389</v>
      </c>
      <c r="H59" s="11" t="s">
        <v>3390</v>
      </c>
    </row>
    <row r="60" spans="1:8" ht="33" customHeight="1" x14ac:dyDescent="0.2">
      <c r="A60" s="11" t="s">
        <v>685</v>
      </c>
      <c r="B60" s="11" t="s">
        <v>518</v>
      </c>
      <c r="C60" s="11" t="s">
        <v>697</v>
      </c>
      <c r="D60" s="11" t="s">
        <v>3391</v>
      </c>
      <c r="E60" s="11" t="s">
        <v>3392</v>
      </c>
      <c r="F60" s="11" t="s">
        <v>3384</v>
      </c>
      <c r="G60" s="11" t="s">
        <v>3393</v>
      </c>
      <c r="H60" s="11" t="s">
        <v>3394</v>
      </c>
    </row>
    <row r="61" spans="1:8" ht="33" customHeight="1" x14ac:dyDescent="0.2">
      <c r="A61" s="11" t="s">
        <v>719</v>
      </c>
      <c r="B61" s="11" t="s">
        <v>3362</v>
      </c>
      <c r="C61" s="11" t="s">
        <v>3395</v>
      </c>
      <c r="D61" s="11" t="s">
        <v>3396</v>
      </c>
      <c r="E61" s="11" t="s">
        <v>3397</v>
      </c>
      <c r="F61" s="11" t="s">
        <v>3398</v>
      </c>
      <c r="G61" s="11" t="s">
        <v>117</v>
      </c>
      <c r="H61" s="11" t="s">
        <v>3399</v>
      </c>
    </row>
    <row r="62" spans="1:8" ht="18" customHeight="1" x14ac:dyDescent="0.2">
      <c r="A62" s="11" t="s">
        <v>719</v>
      </c>
      <c r="B62" s="11" t="s">
        <v>3400</v>
      </c>
      <c r="C62" s="11" t="s">
        <v>3401</v>
      </c>
      <c r="D62" s="11" t="s">
        <v>3402</v>
      </c>
      <c r="E62" s="11" t="s">
        <v>3403</v>
      </c>
      <c r="F62" s="11" t="s">
        <v>3398</v>
      </c>
      <c r="G62" s="11" t="s">
        <v>117</v>
      </c>
      <c r="H62" s="11" t="s">
        <v>3404</v>
      </c>
    </row>
    <row r="63" spans="1:8" ht="18" customHeight="1" x14ac:dyDescent="0.2">
      <c r="A63" s="11" t="s">
        <v>719</v>
      </c>
      <c r="B63" s="11" t="s">
        <v>986</v>
      </c>
      <c r="C63" s="11" t="s">
        <v>3405</v>
      </c>
      <c r="D63" s="11" t="s">
        <v>3406</v>
      </c>
      <c r="E63" s="11" t="s">
        <v>3407</v>
      </c>
      <c r="F63" s="11" t="s">
        <v>3398</v>
      </c>
      <c r="G63" s="11" t="s">
        <v>3408</v>
      </c>
      <c r="H63" s="11" t="s">
        <v>3409</v>
      </c>
    </row>
    <row r="64" spans="1:8" ht="33" customHeight="1" x14ac:dyDescent="0.2">
      <c r="A64" s="11" t="s">
        <v>719</v>
      </c>
      <c r="B64" s="11" t="s">
        <v>3410</v>
      </c>
      <c r="C64" s="11" t="s">
        <v>3411</v>
      </c>
      <c r="D64" s="11" t="s">
        <v>3412</v>
      </c>
      <c r="E64" s="11" t="s">
        <v>3413</v>
      </c>
      <c r="F64" s="11" t="s">
        <v>3398</v>
      </c>
      <c r="G64" s="11" t="s">
        <v>3414</v>
      </c>
      <c r="H64" s="11" t="s">
        <v>3415</v>
      </c>
    </row>
    <row r="65" spans="1:8" ht="33" customHeight="1" x14ac:dyDescent="0.2">
      <c r="A65" s="11" t="s">
        <v>719</v>
      </c>
      <c r="B65" s="11" t="s">
        <v>3410</v>
      </c>
      <c r="C65" s="11" t="s">
        <v>3411</v>
      </c>
      <c r="D65" s="11" t="s">
        <v>3416</v>
      </c>
      <c r="E65" s="11" t="s">
        <v>3417</v>
      </c>
      <c r="F65" s="11" t="s">
        <v>3418</v>
      </c>
      <c r="G65" s="11" t="s">
        <v>3419</v>
      </c>
      <c r="H65" s="11" t="s">
        <v>3420</v>
      </c>
    </row>
    <row r="66" spans="1:8" ht="33" customHeight="1" x14ac:dyDescent="0.2">
      <c r="A66" s="11" t="s">
        <v>755</v>
      </c>
      <c r="B66" s="11" t="s">
        <v>768</v>
      </c>
      <c r="C66" s="11" t="s">
        <v>3421</v>
      </c>
      <c r="D66" s="11" t="s">
        <v>3422</v>
      </c>
      <c r="E66" s="11" t="s">
        <v>3423</v>
      </c>
      <c r="F66" s="11" t="s">
        <v>3424</v>
      </c>
      <c r="G66" s="11" t="s">
        <v>3425</v>
      </c>
      <c r="H66" s="11" t="s">
        <v>3426</v>
      </c>
    </row>
    <row r="67" spans="1:8" ht="33" customHeight="1" x14ac:dyDescent="0.2">
      <c r="A67" s="11" t="s">
        <v>755</v>
      </c>
      <c r="B67" s="11" t="s">
        <v>768</v>
      </c>
      <c r="C67" s="11" t="s">
        <v>3421</v>
      </c>
      <c r="D67" s="11" t="s">
        <v>3427</v>
      </c>
      <c r="E67" s="11" t="s">
        <v>3428</v>
      </c>
      <c r="F67" s="11" t="s">
        <v>3429</v>
      </c>
      <c r="G67" s="11" t="s">
        <v>3430</v>
      </c>
      <c r="H67" s="11" t="s">
        <v>3431</v>
      </c>
    </row>
    <row r="68" spans="1:8" ht="47.25" customHeight="1" x14ac:dyDescent="0.2">
      <c r="A68" s="11" t="s">
        <v>755</v>
      </c>
      <c r="B68" s="11" t="s">
        <v>768</v>
      </c>
      <c r="C68" s="11" t="s">
        <v>3421</v>
      </c>
      <c r="D68" s="11" t="s">
        <v>3432</v>
      </c>
      <c r="E68" s="11" t="s">
        <v>3433</v>
      </c>
      <c r="F68" s="11" t="s">
        <v>3434</v>
      </c>
      <c r="G68" s="11" t="s">
        <v>3435</v>
      </c>
      <c r="H68" s="11" t="s">
        <v>3436</v>
      </c>
    </row>
    <row r="69" spans="1:8" ht="47.25" customHeight="1" x14ac:dyDescent="0.2">
      <c r="A69" s="11" t="s">
        <v>755</v>
      </c>
      <c r="B69" s="11" t="s">
        <v>768</v>
      </c>
      <c r="C69" s="11" t="s">
        <v>3421</v>
      </c>
      <c r="D69" s="11" t="s">
        <v>3437</v>
      </c>
      <c r="E69" s="11" t="s">
        <v>3438</v>
      </c>
      <c r="F69" s="11" t="s">
        <v>3439</v>
      </c>
      <c r="G69" s="11" t="s">
        <v>3440</v>
      </c>
      <c r="H69" s="11" t="s">
        <v>3441</v>
      </c>
    </row>
    <row r="70" spans="1:8" ht="33" customHeight="1" x14ac:dyDescent="0.2">
      <c r="A70" s="11" t="s">
        <v>790</v>
      </c>
      <c r="B70" s="11" t="s">
        <v>986</v>
      </c>
      <c r="C70" s="11" t="s">
        <v>3442</v>
      </c>
      <c r="D70" s="11" t="s">
        <v>3443</v>
      </c>
      <c r="E70" s="11" t="s">
        <v>3444</v>
      </c>
      <c r="F70" s="11" t="s">
        <v>3445</v>
      </c>
      <c r="G70" s="11" t="s">
        <v>3446</v>
      </c>
      <c r="H70" s="11" t="s">
        <v>3447</v>
      </c>
    </row>
    <row r="71" spans="1:8" ht="18" customHeight="1" x14ac:dyDescent="0.2">
      <c r="A71" s="11" t="s">
        <v>790</v>
      </c>
      <c r="B71" s="11" t="s">
        <v>3362</v>
      </c>
      <c r="C71" s="11" t="s">
        <v>3448</v>
      </c>
      <c r="D71" s="11" t="s">
        <v>3443</v>
      </c>
      <c r="E71" s="11" t="s">
        <v>3449</v>
      </c>
      <c r="F71" s="11" t="s">
        <v>3445</v>
      </c>
      <c r="G71" s="11" t="s">
        <v>3450</v>
      </c>
      <c r="H71" s="11" t="s">
        <v>3451</v>
      </c>
    </row>
    <row r="72" spans="1:8" ht="18" customHeight="1" x14ac:dyDescent="0.2">
      <c r="A72" s="11" t="s">
        <v>790</v>
      </c>
      <c r="B72" s="11" t="s">
        <v>3452</v>
      </c>
      <c r="C72" s="11" t="s">
        <v>3453</v>
      </c>
      <c r="D72" s="11" t="s">
        <v>3443</v>
      </c>
      <c r="E72" s="11" t="s">
        <v>3444</v>
      </c>
      <c r="F72" s="11" t="s">
        <v>3445</v>
      </c>
      <c r="G72" s="11" t="s">
        <v>3450</v>
      </c>
      <c r="H72" s="11" t="s">
        <v>3454</v>
      </c>
    </row>
    <row r="73" spans="1:8" ht="18" customHeight="1" x14ac:dyDescent="0.2">
      <c r="A73" s="11" t="s">
        <v>790</v>
      </c>
      <c r="B73" s="11" t="s">
        <v>3455</v>
      </c>
      <c r="C73" s="11" t="s">
        <v>3456</v>
      </c>
      <c r="D73" s="11" t="s">
        <v>3443</v>
      </c>
      <c r="E73" s="11" t="s">
        <v>3457</v>
      </c>
      <c r="F73" s="11" t="s">
        <v>3445</v>
      </c>
      <c r="G73" s="11" t="s">
        <v>3446</v>
      </c>
      <c r="H73" s="11" t="s">
        <v>3458</v>
      </c>
    </row>
    <row r="74" spans="1:8" ht="33" customHeight="1" x14ac:dyDescent="0.2">
      <c r="A74" s="11" t="s">
        <v>790</v>
      </c>
      <c r="B74" s="11" t="s">
        <v>3455</v>
      </c>
      <c r="C74" s="11" t="s">
        <v>3456</v>
      </c>
      <c r="D74" s="11" t="s">
        <v>3459</v>
      </c>
      <c r="E74" s="11" t="s">
        <v>3460</v>
      </c>
      <c r="F74" s="11" t="s">
        <v>3461</v>
      </c>
      <c r="G74" s="11" t="s">
        <v>3462</v>
      </c>
      <c r="H74" s="11" t="s">
        <v>3463</v>
      </c>
    </row>
    <row r="75" spans="1:8" ht="33" customHeight="1" x14ac:dyDescent="0.2">
      <c r="A75" s="11" t="s">
        <v>790</v>
      </c>
      <c r="B75" s="11" t="s">
        <v>3464</v>
      </c>
      <c r="C75" s="11" t="s">
        <v>3465</v>
      </c>
      <c r="D75" s="11" t="s">
        <v>3466</v>
      </c>
      <c r="E75" s="11" t="s">
        <v>3467</v>
      </c>
      <c r="F75" s="11" t="s">
        <v>3468</v>
      </c>
      <c r="G75" s="11" t="s">
        <v>3469</v>
      </c>
      <c r="H75" s="11" t="s">
        <v>3470</v>
      </c>
    </row>
    <row r="76" spans="1:8" ht="33" customHeight="1" x14ac:dyDescent="0.2">
      <c r="A76" s="11" t="s">
        <v>790</v>
      </c>
      <c r="B76" s="11" t="s">
        <v>3455</v>
      </c>
      <c r="C76" s="11" t="s">
        <v>3456</v>
      </c>
      <c r="D76" s="11" t="s">
        <v>3471</v>
      </c>
      <c r="E76" s="11" t="s">
        <v>3472</v>
      </c>
      <c r="F76" s="11" t="s">
        <v>3473</v>
      </c>
      <c r="G76" s="11" t="s">
        <v>3474</v>
      </c>
      <c r="H76" s="11" t="s">
        <v>3475</v>
      </c>
    </row>
    <row r="77" spans="1:8" ht="33" customHeight="1" x14ac:dyDescent="0.2">
      <c r="A77" s="11" t="s">
        <v>790</v>
      </c>
      <c r="B77" s="11" t="s">
        <v>3464</v>
      </c>
      <c r="C77" s="11" t="s">
        <v>3476</v>
      </c>
      <c r="D77" s="11" t="s">
        <v>3471</v>
      </c>
      <c r="E77" s="11" t="s">
        <v>3477</v>
      </c>
      <c r="F77" s="11" t="s">
        <v>3478</v>
      </c>
      <c r="G77" s="11" t="s">
        <v>3479</v>
      </c>
      <c r="H77" s="11" t="s">
        <v>3480</v>
      </c>
    </row>
    <row r="78" spans="1:8" ht="47.25" customHeight="1" x14ac:dyDescent="0.2">
      <c r="A78" s="11" t="s">
        <v>825</v>
      </c>
      <c r="B78" s="11" t="s">
        <v>839</v>
      </c>
      <c r="C78" s="11" t="s">
        <v>3481</v>
      </c>
      <c r="D78" s="11" t="s">
        <v>3482</v>
      </c>
      <c r="E78" s="11" t="s">
        <v>3483</v>
      </c>
      <c r="F78" s="11" t="s">
        <v>3484</v>
      </c>
      <c r="G78" s="11" t="s">
        <v>117</v>
      </c>
      <c r="H78" s="11" t="s">
        <v>3485</v>
      </c>
    </row>
    <row r="79" spans="1:8" ht="47.25" customHeight="1" x14ac:dyDescent="0.2">
      <c r="A79" s="11" t="s">
        <v>825</v>
      </c>
      <c r="B79" s="11" t="s">
        <v>839</v>
      </c>
      <c r="C79" s="11" t="s">
        <v>3486</v>
      </c>
      <c r="D79" s="11" t="s">
        <v>3487</v>
      </c>
      <c r="E79" s="11" t="s">
        <v>3488</v>
      </c>
      <c r="F79" s="11" t="s">
        <v>3489</v>
      </c>
      <c r="G79" s="11" t="s">
        <v>117</v>
      </c>
      <c r="H79" s="11" t="s">
        <v>3490</v>
      </c>
    </row>
    <row r="80" spans="1:8" ht="47.25" customHeight="1" x14ac:dyDescent="0.2">
      <c r="A80" s="11" t="s">
        <v>825</v>
      </c>
      <c r="B80" s="11" t="s">
        <v>839</v>
      </c>
      <c r="C80" s="11" t="s">
        <v>3486</v>
      </c>
      <c r="D80" s="11" t="s">
        <v>3491</v>
      </c>
      <c r="E80" s="11" t="s">
        <v>3492</v>
      </c>
      <c r="F80" s="11" t="s">
        <v>3493</v>
      </c>
      <c r="G80" s="11" t="s">
        <v>117</v>
      </c>
      <c r="H80" s="11" t="s">
        <v>3494</v>
      </c>
    </row>
    <row r="81" spans="1:8" ht="33" customHeight="1" x14ac:dyDescent="0.2">
      <c r="A81" s="11" t="s">
        <v>825</v>
      </c>
      <c r="B81" s="11" t="s">
        <v>839</v>
      </c>
      <c r="C81" s="11" t="s">
        <v>3486</v>
      </c>
      <c r="D81" s="11" t="s">
        <v>3495</v>
      </c>
      <c r="E81" s="11" t="s">
        <v>3496</v>
      </c>
      <c r="F81" s="11" t="s">
        <v>3497</v>
      </c>
      <c r="G81" s="11" t="s">
        <v>117</v>
      </c>
      <c r="H81" s="11" t="s">
        <v>3498</v>
      </c>
    </row>
    <row r="82" spans="1:8" ht="33" customHeight="1" x14ac:dyDescent="0.2">
      <c r="A82" s="11" t="s">
        <v>862</v>
      </c>
      <c r="B82" s="11" t="s">
        <v>3452</v>
      </c>
      <c r="C82" s="11" t="s">
        <v>3499</v>
      </c>
      <c r="D82" s="11" t="s">
        <v>3500</v>
      </c>
      <c r="E82" s="11" t="s">
        <v>3501</v>
      </c>
      <c r="F82" s="11" t="s">
        <v>3502</v>
      </c>
      <c r="G82" s="11" t="s">
        <v>3503</v>
      </c>
      <c r="H82" s="11" t="s">
        <v>3504</v>
      </c>
    </row>
    <row r="83" spans="1:8" ht="47.25" customHeight="1" x14ac:dyDescent="0.2">
      <c r="A83" s="11" t="s">
        <v>862</v>
      </c>
      <c r="B83" s="11" t="s">
        <v>839</v>
      </c>
      <c r="C83" s="11" t="s">
        <v>3505</v>
      </c>
      <c r="D83" s="11" t="s">
        <v>3500</v>
      </c>
      <c r="E83" s="11" t="s">
        <v>3506</v>
      </c>
      <c r="F83" s="11" t="s">
        <v>3502</v>
      </c>
      <c r="G83" s="11" t="s">
        <v>3503</v>
      </c>
      <c r="H83" s="11" t="s">
        <v>3507</v>
      </c>
    </row>
    <row r="84" spans="1:8" ht="33" customHeight="1" x14ac:dyDescent="0.2">
      <c r="A84" s="11" t="s">
        <v>862</v>
      </c>
      <c r="B84" s="11" t="s">
        <v>839</v>
      </c>
      <c r="C84" s="11" t="s">
        <v>3508</v>
      </c>
      <c r="D84" s="11" t="s">
        <v>3500</v>
      </c>
      <c r="E84" s="11" t="s">
        <v>3509</v>
      </c>
      <c r="F84" s="11" t="s">
        <v>3502</v>
      </c>
      <c r="G84" s="11" t="s">
        <v>3503</v>
      </c>
      <c r="H84" s="11" t="s">
        <v>3510</v>
      </c>
    </row>
    <row r="85" spans="1:8" ht="47.25" customHeight="1" x14ac:dyDescent="0.2">
      <c r="A85" s="11" t="s">
        <v>862</v>
      </c>
      <c r="B85" s="11" t="s">
        <v>3511</v>
      </c>
      <c r="C85" s="11" t="s">
        <v>3512</v>
      </c>
      <c r="D85" s="11" t="s">
        <v>3500</v>
      </c>
      <c r="E85" s="11" t="s">
        <v>3513</v>
      </c>
      <c r="F85" s="11" t="s">
        <v>3502</v>
      </c>
      <c r="G85" s="11" t="s">
        <v>3503</v>
      </c>
      <c r="H85" s="11" t="s">
        <v>3514</v>
      </c>
    </row>
    <row r="86" spans="1:8" ht="33" customHeight="1" x14ac:dyDescent="0.2">
      <c r="A86" s="11" t="s">
        <v>862</v>
      </c>
      <c r="B86" s="11" t="s">
        <v>3410</v>
      </c>
      <c r="C86" s="11" t="s">
        <v>3515</v>
      </c>
      <c r="D86" s="11" t="s">
        <v>3516</v>
      </c>
      <c r="E86" s="11" t="s">
        <v>3517</v>
      </c>
      <c r="F86" s="11" t="s">
        <v>3518</v>
      </c>
      <c r="G86" s="11" t="s">
        <v>3519</v>
      </c>
      <c r="H86" s="11" t="s">
        <v>3520</v>
      </c>
    </row>
    <row r="87" spans="1:8" ht="33" customHeight="1" x14ac:dyDescent="0.2">
      <c r="A87" s="11" t="s">
        <v>862</v>
      </c>
      <c r="B87" s="11" t="s">
        <v>3410</v>
      </c>
      <c r="C87" s="11" t="s">
        <v>3521</v>
      </c>
      <c r="D87" s="11" t="s">
        <v>3522</v>
      </c>
      <c r="E87" s="11" t="s">
        <v>3523</v>
      </c>
      <c r="F87" s="11" t="s">
        <v>3524</v>
      </c>
      <c r="G87" s="11" t="s">
        <v>3525</v>
      </c>
      <c r="H87" s="11" t="s">
        <v>3526</v>
      </c>
    </row>
    <row r="88" spans="1:8" ht="33" customHeight="1" x14ac:dyDescent="0.2">
      <c r="A88" s="11" t="s">
        <v>899</v>
      </c>
      <c r="B88" s="11" t="s">
        <v>839</v>
      </c>
      <c r="C88" s="11" t="s">
        <v>3527</v>
      </c>
      <c r="D88" s="11" t="s">
        <v>3528</v>
      </c>
      <c r="E88" s="11" t="s">
        <v>3529</v>
      </c>
      <c r="F88" s="11" t="s">
        <v>3530</v>
      </c>
      <c r="G88" s="11" t="s">
        <v>3531</v>
      </c>
      <c r="H88" s="11" t="s">
        <v>3532</v>
      </c>
    </row>
    <row r="89" spans="1:8" ht="33" customHeight="1" x14ac:dyDescent="0.2">
      <c r="A89" s="11" t="s">
        <v>899</v>
      </c>
      <c r="B89" s="11" t="s">
        <v>839</v>
      </c>
      <c r="C89" s="11" t="s">
        <v>3527</v>
      </c>
      <c r="D89" s="11" t="s">
        <v>3533</v>
      </c>
      <c r="E89" s="11" t="s">
        <v>3534</v>
      </c>
      <c r="F89" s="11" t="s">
        <v>3535</v>
      </c>
      <c r="G89" s="11" t="s">
        <v>3536</v>
      </c>
      <c r="H89" s="11" t="s">
        <v>3537</v>
      </c>
    </row>
    <row r="90" spans="1:8" ht="33" customHeight="1" x14ac:dyDescent="0.2">
      <c r="A90" s="11" t="s">
        <v>899</v>
      </c>
      <c r="B90" s="11" t="s">
        <v>839</v>
      </c>
      <c r="C90" s="11" t="s">
        <v>3527</v>
      </c>
      <c r="D90" s="11" t="s">
        <v>3538</v>
      </c>
      <c r="E90" s="11" t="s">
        <v>3539</v>
      </c>
      <c r="F90" s="11" t="s">
        <v>3540</v>
      </c>
      <c r="G90" s="11" t="s">
        <v>3541</v>
      </c>
      <c r="H90" s="11" t="s">
        <v>3542</v>
      </c>
    </row>
    <row r="91" spans="1:8" ht="33" customHeight="1" x14ac:dyDescent="0.2">
      <c r="A91" s="11" t="s">
        <v>899</v>
      </c>
      <c r="B91" s="11" t="s">
        <v>839</v>
      </c>
      <c r="C91" s="11" t="s">
        <v>3543</v>
      </c>
      <c r="D91" s="11" t="s">
        <v>3544</v>
      </c>
      <c r="E91" s="11" t="s">
        <v>3545</v>
      </c>
      <c r="F91" s="11" t="s">
        <v>3546</v>
      </c>
      <c r="G91" s="11" t="s">
        <v>3547</v>
      </c>
      <c r="H91" s="11" t="s">
        <v>3548</v>
      </c>
    </row>
    <row r="92" spans="1:8" ht="33" customHeight="1" x14ac:dyDescent="0.2">
      <c r="A92" s="11" t="s">
        <v>899</v>
      </c>
      <c r="B92" s="11" t="s">
        <v>839</v>
      </c>
      <c r="C92" s="11" t="s">
        <v>3549</v>
      </c>
      <c r="D92" s="11" t="s">
        <v>3544</v>
      </c>
      <c r="E92" s="11" t="s">
        <v>3550</v>
      </c>
      <c r="F92" s="11" t="s">
        <v>3551</v>
      </c>
      <c r="G92" s="11" t="s">
        <v>3552</v>
      </c>
      <c r="H92" s="11" t="s">
        <v>3553</v>
      </c>
    </row>
    <row r="93" spans="1:8" ht="33" customHeight="1" x14ac:dyDescent="0.2">
      <c r="A93" s="11" t="s">
        <v>899</v>
      </c>
      <c r="B93" s="11" t="s">
        <v>839</v>
      </c>
      <c r="C93" s="11" t="s">
        <v>3554</v>
      </c>
      <c r="D93" s="11" t="s">
        <v>3544</v>
      </c>
      <c r="E93" s="11" t="s">
        <v>3555</v>
      </c>
      <c r="F93" s="11" t="s">
        <v>3556</v>
      </c>
      <c r="G93" s="11" t="s">
        <v>3557</v>
      </c>
      <c r="H93" s="11" t="s">
        <v>3558</v>
      </c>
    </row>
    <row r="94" spans="1:8" ht="33" customHeight="1" x14ac:dyDescent="0.2">
      <c r="A94" s="11" t="s">
        <v>899</v>
      </c>
      <c r="B94" s="11" t="s">
        <v>839</v>
      </c>
      <c r="C94" s="11" t="s">
        <v>3527</v>
      </c>
      <c r="D94" s="11" t="s">
        <v>3559</v>
      </c>
      <c r="E94" s="11" t="s">
        <v>3560</v>
      </c>
      <c r="F94" s="11" t="s">
        <v>3561</v>
      </c>
      <c r="G94" s="11" t="s">
        <v>3562</v>
      </c>
      <c r="H94" s="11" t="s">
        <v>3563</v>
      </c>
    </row>
    <row r="95" spans="1:8" ht="47.25" customHeight="1" x14ac:dyDescent="0.2">
      <c r="A95" s="11" t="s">
        <v>936</v>
      </c>
      <c r="B95" s="11" t="s">
        <v>986</v>
      </c>
      <c r="C95" s="11" t="s">
        <v>3136</v>
      </c>
      <c r="D95" s="11" t="s">
        <v>3564</v>
      </c>
      <c r="E95" s="11" t="s">
        <v>3565</v>
      </c>
      <c r="F95" s="11" t="s">
        <v>3566</v>
      </c>
      <c r="G95" s="11" t="s">
        <v>3567</v>
      </c>
      <c r="H95" s="11" t="s">
        <v>3568</v>
      </c>
    </row>
    <row r="96" spans="1:8" ht="47.25" customHeight="1" x14ac:dyDescent="0.2">
      <c r="A96" s="11" t="s">
        <v>936</v>
      </c>
      <c r="B96" s="11" t="s">
        <v>3362</v>
      </c>
      <c r="C96" s="11" t="s">
        <v>3569</v>
      </c>
      <c r="D96" s="11" t="s">
        <v>3564</v>
      </c>
      <c r="E96" s="11" t="s">
        <v>3570</v>
      </c>
      <c r="F96" s="11" t="s">
        <v>3566</v>
      </c>
      <c r="G96" s="11" t="s">
        <v>3567</v>
      </c>
      <c r="H96" s="11" t="s">
        <v>3571</v>
      </c>
    </row>
    <row r="97" spans="1:8" ht="33" customHeight="1" x14ac:dyDescent="0.2">
      <c r="A97" s="11" t="s">
        <v>936</v>
      </c>
      <c r="B97" s="11" t="s">
        <v>986</v>
      </c>
      <c r="C97" s="11" t="s">
        <v>3136</v>
      </c>
      <c r="D97" s="11" t="s">
        <v>3572</v>
      </c>
      <c r="E97" s="11" t="s">
        <v>3573</v>
      </c>
      <c r="F97" s="11" t="s">
        <v>3569</v>
      </c>
      <c r="G97" s="11" t="s">
        <v>3574</v>
      </c>
      <c r="H97" s="11" t="s">
        <v>3575</v>
      </c>
    </row>
    <row r="98" spans="1:8" ht="33" customHeight="1" x14ac:dyDescent="0.2">
      <c r="A98" s="11" t="s">
        <v>936</v>
      </c>
      <c r="B98" s="11" t="s">
        <v>3362</v>
      </c>
      <c r="C98" s="11" t="s">
        <v>3569</v>
      </c>
      <c r="D98" s="11" t="s">
        <v>3572</v>
      </c>
      <c r="E98" s="11" t="s">
        <v>3576</v>
      </c>
      <c r="F98" s="11" t="s">
        <v>3136</v>
      </c>
      <c r="G98" s="11" t="s">
        <v>3577</v>
      </c>
      <c r="H98" s="11" t="s">
        <v>3578</v>
      </c>
    </row>
    <row r="99" spans="1:8" ht="47.25" customHeight="1" x14ac:dyDescent="0.2">
      <c r="A99" s="11" t="s">
        <v>936</v>
      </c>
      <c r="B99" s="11" t="s">
        <v>3579</v>
      </c>
      <c r="C99" s="11" t="s">
        <v>3580</v>
      </c>
      <c r="D99" s="11" t="s">
        <v>3581</v>
      </c>
      <c r="E99" s="11" t="s">
        <v>3582</v>
      </c>
      <c r="F99" s="11" t="s">
        <v>3583</v>
      </c>
      <c r="G99" s="11" t="s">
        <v>3584</v>
      </c>
      <c r="H99" s="11" t="s">
        <v>3585</v>
      </c>
    </row>
    <row r="100" spans="1:8" ht="33" customHeight="1" x14ac:dyDescent="0.2">
      <c r="A100" s="11" t="s">
        <v>975</v>
      </c>
      <c r="B100" s="11" t="s">
        <v>986</v>
      </c>
      <c r="C100" s="11" t="s">
        <v>3586</v>
      </c>
      <c r="D100" s="11" t="s">
        <v>3587</v>
      </c>
      <c r="E100" s="11" t="s">
        <v>3588</v>
      </c>
      <c r="F100" s="11" t="s">
        <v>3589</v>
      </c>
      <c r="G100" s="11" t="s">
        <v>3590</v>
      </c>
      <c r="H100" s="11" t="s">
        <v>3591</v>
      </c>
    </row>
    <row r="101" spans="1:8" ht="18" customHeight="1" x14ac:dyDescent="0.2">
      <c r="A101" s="11" t="s">
        <v>975</v>
      </c>
      <c r="B101" s="11" t="s">
        <v>986</v>
      </c>
      <c r="C101" s="11" t="s">
        <v>3586</v>
      </c>
      <c r="D101" s="11" t="s">
        <v>3592</v>
      </c>
      <c r="E101" s="11" t="s">
        <v>3593</v>
      </c>
      <c r="F101" s="11" t="s">
        <v>3589</v>
      </c>
      <c r="G101" s="11" t="s">
        <v>3594</v>
      </c>
      <c r="H101" s="11" t="s">
        <v>3595</v>
      </c>
    </row>
    <row r="102" spans="1:8" ht="33" customHeight="1" x14ac:dyDescent="0.2">
      <c r="A102" s="11" t="s">
        <v>975</v>
      </c>
      <c r="B102" s="11" t="s">
        <v>986</v>
      </c>
      <c r="C102" s="11" t="s">
        <v>3586</v>
      </c>
      <c r="D102" s="11" t="s">
        <v>3596</v>
      </c>
      <c r="E102" s="11" t="s">
        <v>3597</v>
      </c>
      <c r="F102" s="11" t="s">
        <v>3589</v>
      </c>
      <c r="G102" s="11" t="s">
        <v>3598</v>
      </c>
      <c r="H102" s="11" t="s">
        <v>3599</v>
      </c>
    </row>
    <row r="103" spans="1:8" ht="33" customHeight="1" x14ac:dyDescent="0.2">
      <c r="A103" s="11" t="s">
        <v>975</v>
      </c>
      <c r="B103" s="11" t="s">
        <v>986</v>
      </c>
      <c r="C103" s="11" t="s">
        <v>3586</v>
      </c>
      <c r="D103" s="11" t="s">
        <v>3600</v>
      </c>
      <c r="E103" s="11" t="s">
        <v>3601</v>
      </c>
      <c r="F103" s="11" t="s">
        <v>3589</v>
      </c>
      <c r="G103" s="11" t="s">
        <v>3602</v>
      </c>
      <c r="H103" s="11" t="s">
        <v>3603</v>
      </c>
    </row>
    <row r="104" spans="1:8" ht="47.25" customHeight="1" x14ac:dyDescent="0.2">
      <c r="A104" s="11" t="s">
        <v>975</v>
      </c>
      <c r="B104" s="11" t="s">
        <v>986</v>
      </c>
      <c r="C104" s="11" t="s">
        <v>3586</v>
      </c>
      <c r="D104" s="11" t="s">
        <v>3604</v>
      </c>
      <c r="E104" s="11" t="s">
        <v>3605</v>
      </c>
      <c r="F104" s="11" t="s">
        <v>3606</v>
      </c>
      <c r="G104" s="11" t="s">
        <v>3607</v>
      </c>
      <c r="H104" s="11" t="s">
        <v>3608</v>
      </c>
    </row>
    <row r="105" spans="1:8" ht="47.25" customHeight="1" x14ac:dyDescent="0.2">
      <c r="A105" s="11" t="s">
        <v>1006</v>
      </c>
      <c r="B105" s="11" t="s">
        <v>986</v>
      </c>
      <c r="C105" s="11" t="s">
        <v>3609</v>
      </c>
      <c r="D105" s="11" t="s">
        <v>3610</v>
      </c>
      <c r="E105" s="11" t="s">
        <v>3611</v>
      </c>
      <c r="F105" s="11" t="s">
        <v>3612</v>
      </c>
      <c r="G105" s="11" t="s">
        <v>3613</v>
      </c>
      <c r="H105" s="11" t="s">
        <v>3614</v>
      </c>
    </row>
    <row r="106" spans="1:8" ht="47.25" customHeight="1" x14ac:dyDescent="0.2">
      <c r="A106" s="11" t="s">
        <v>1006</v>
      </c>
      <c r="B106" s="11" t="s">
        <v>986</v>
      </c>
      <c r="C106" s="11" t="s">
        <v>3609</v>
      </c>
      <c r="D106" s="11" t="s">
        <v>3615</v>
      </c>
      <c r="E106" s="11" t="s">
        <v>3616</v>
      </c>
      <c r="F106" s="11" t="s">
        <v>3612</v>
      </c>
      <c r="G106" s="11" t="s">
        <v>3617</v>
      </c>
      <c r="H106" s="11" t="s">
        <v>3618</v>
      </c>
    </row>
    <row r="107" spans="1:8" ht="33" customHeight="1" x14ac:dyDescent="0.2">
      <c r="A107" s="11" t="s">
        <v>1006</v>
      </c>
      <c r="B107" s="11" t="s">
        <v>986</v>
      </c>
      <c r="C107" s="11" t="s">
        <v>3609</v>
      </c>
      <c r="D107" s="11" t="s">
        <v>3619</v>
      </c>
      <c r="E107" s="11" t="s">
        <v>3620</v>
      </c>
      <c r="F107" s="11" t="s">
        <v>3612</v>
      </c>
      <c r="G107" s="11" t="s">
        <v>3621</v>
      </c>
      <c r="H107" s="11" t="s">
        <v>3622</v>
      </c>
    </row>
    <row r="108" spans="1:8" ht="33" customHeight="1" x14ac:dyDescent="0.2">
      <c r="A108" s="11" t="s">
        <v>1006</v>
      </c>
      <c r="B108" s="11" t="s">
        <v>986</v>
      </c>
      <c r="C108" s="11" t="s">
        <v>3609</v>
      </c>
      <c r="D108" s="11" t="s">
        <v>3623</v>
      </c>
      <c r="E108" s="11" t="s">
        <v>3624</v>
      </c>
      <c r="F108" s="11" t="s">
        <v>3625</v>
      </c>
      <c r="G108" s="11" t="s">
        <v>3626</v>
      </c>
      <c r="H108" s="11" t="s">
        <v>3627</v>
      </c>
    </row>
    <row r="109" spans="1:8" ht="33" customHeight="1" x14ac:dyDescent="0.2">
      <c r="A109" s="11" t="s">
        <v>1035</v>
      </c>
      <c r="B109" s="11" t="s">
        <v>3628</v>
      </c>
      <c r="C109" s="11" t="s">
        <v>3629</v>
      </c>
      <c r="D109" s="11" t="s">
        <v>3630</v>
      </c>
      <c r="E109" s="11" t="s">
        <v>3631</v>
      </c>
      <c r="F109" s="11" t="s">
        <v>3632</v>
      </c>
      <c r="G109" s="11" t="s">
        <v>3633</v>
      </c>
      <c r="H109" s="11" t="s">
        <v>3634</v>
      </c>
    </row>
    <row r="110" spans="1:8" ht="33" customHeight="1" x14ac:dyDescent="0.2">
      <c r="A110" s="11" t="s">
        <v>1035</v>
      </c>
      <c r="B110" s="11" t="s">
        <v>3635</v>
      </c>
      <c r="C110" s="11" t="s">
        <v>3636</v>
      </c>
      <c r="D110" s="11" t="s">
        <v>3630</v>
      </c>
      <c r="E110" s="11" t="s">
        <v>3633</v>
      </c>
      <c r="F110" s="11" t="s">
        <v>3637</v>
      </c>
      <c r="G110" s="11" t="s">
        <v>3631</v>
      </c>
      <c r="H110" s="11" t="s">
        <v>3638</v>
      </c>
    </row>
    <row r="111" spans="1:8" ht="33" customHeight="1" x14ac:dyDescent="0.2">
      <c r="A111" s="11" t="s">
        <v>1035</v>
      </c>
      <c r="B111" s="11" t="s">
        <v>3628</v>
      </c>
      <c r="C111" s="11" t="s">
        <v>3629</v>
      </c>
      <c r="D111" s="11" t="s">
        <v>3639</v>
      </c>
      <c r="E111" s="11" t="s">
        <v>3640</v>
      </c>
      <c r="F111" s="11" t="s">
        <v>3632</v>
      </c>
      <c r="G111" s="11" t="s">
        <v>3641</v>
      </c>
      <c r="H111" s="11" t="s">
        <v>3642</v>
      </c>
    </row>
    <row r="112" spans="1:8" ht="33" customHeight="1" x14ac:dyDescent="0.2">
      <c r="A112" s="11" t="s">
        <v>1035</v>
      </c>
      <c r="B112" s="11" t="s">
        <v>3628</v>
      </c>
      <c r="C112" s="11" t="s">
        <v>3629</v>
      </c>
      <c r="D112" s="11" t="s">
        <v>3643</v>
      </c>
      <c r="E112" s="11" t="s">
        <v>3644</v>
      </c>
      <c r="F112" s="11" t="s">
        <v>3632</v>
      </c>
      <c r="G112" s="11" t="s">
        <v>3645</v>
      </c>
      <c r="H112" s="11" t="s">
        <v>3646</v>
      </c>
    </row>
    <row r="113" spans="1:8" ht="18" customHeight="1" x14ac:dyDescent="0.2">
      <c r="A113" s="11" t="s">
        <v>1035</v>
      </c>
      <c r="B113" s="11" t="s">
        <v>3628</v>
      </c>
      <c r="C113" s="11" t="s">
        <v>3629</v>
      </c>
      <c r="D113" s="11" t="s">
        <v>3647</v>
      </c>
      <c r="E113" s="11" t="s">
        <v>3648</v>
      </c>
      <c r="F113" s="11" t="s">
        <v>3632</v>
      </c>
      <c r="G113" s="11" t="s">
        <v>3649</v>
      </c>
      <c r="H113" s="11" t="s">
        <v>3650</v>
      </c>
    </row>
    <row r="114" spans="1:8" ht="33" customHeight="1" x14ac:dyDescent="0.2">
      <c r="A114" s="11" t="s">
        <v>1035</v>
      </c>
      <c r="B114" s="11" t="s">
        <v>3628</v>
      </c>
      <c r="C114" s="11" t="s">
        <v>3629</v>
      </c>
      <c r="D114" s="11" t="s">
        <v>3651</v>
      </c>
      <c r="E114" s="11" t="s">
        <v>3652</v>
      </c>
      <c r="F114" s="11" t="s">
        <v>3632</v>
      </c>
      <c r="G114" s="11" t="s">
        <v>3653</v>
      </c>
      <c r="H114" s="11" t="s">
        <v>3654</v>
      </c>
    </row>
    <row r="115" spans="1:8" ht="33" customHeight="1" x14ac:dyDescent="0.2">
      <c r="A115" s="11" t="s">
        <v>1035</v>
      </c>
      <c r="B115" s="11" t="s">
        <v>3655</v>
      </c>
      <c r="C115" s="11" t="s">
        <v>3656</v>
      </c>
      <c r="D115" s="11" t="s">
        <v>3657</v>
      </c>
      <c r="E115" s="11" t="s">
        <v>3658</v>
      </c>
      <c r="F115" s="11" t="s">
        <v>3659</v>
      </c>
      <c r="G115" s="11" t="s">
        <v>3660</v>
      </c>
      <c r="H115" s="11" t="s">
        <v>3661</v>
      </c>
    </row>
    <row r="116" spans="1:8" ht="33" customHeight="1" x14ac:dyDescent="0.2">
      <c r="A116" s="11" t="s">
        <v>1067</v>
      </c>
      <c r="B116" s="11" t="s">
        <v>3662</v>
      </c>
      <c r="C116" s="11" t="s">
        <v>3663</v>
      </c>
      <c r="D116" s="11" t="s">
        <v>3664</v>
      </c>
      <c r="E116" s="11" t="s">
        <v>3665</v>
      </c>
      <c r="F116" s="11" t="s">
        <v>3666</v>
      </c>
      <c r="G116" s="11" t="s">
        <v>3667</v>
      </c>
      <c r="H116" s="11" t="s">
        <v>3668</v>
      </c>
    </row>
    <row r="117" spans="1:8" ht="33" customHeight="1" x14ac:dyDescent="0.2">
      <c r="A117" s="11" t="s">
        <v>1067</v>
      </c>
      <c r="B117" s="11" t="s">
        <v>3662</v>
      </c>
      <c r="C117" s="11" t="s">
        <v>3663</v>
      </c>
      <c r="D117" s="11" t="s">
        <v>3669</v>
      </c>
      <c r="E117" s="11" t="s">
        <v>3670</v>
      </c>
      <c r="F117" s="11" t="s">
        <v>3666</v>
      </c>
      <c r="G117" s="11" t="s">
        <v>3671</v>
      </c>
      <c r="H117" s="11" t="s">
        <v>3672</v>
      </c>
    </row>
    <row r="118" spans="1:8" ht="18" customHeight="1" x14ac:dyDescent="0.2">
      <c r="A118" s="11" t="s">
        <v>1067</v>
      </c>
      <c r="B118" s="11" t="s">
        <v>3662</v>
      </c>
      <c r="C118" s="11" t="s">
        <v>3663</v>
      </c>
      <c r="D118" s="11" t="s">
        <v>3673</v>
      </c>
      <c r="E118" s="11" t="s">
        <v>3674</v>
      </c>
      <c r="F118" s="11" t="s">
        <v>3666</v>
      </c>
      <c r="G118" s="11" t="s">
        <v>3675</v>
      </c>
      <c r="H118" s="11" t="s">
        <v>3676</v>
      </c>
    </row>
    <row r="119" spans="1:8" ht="33" customHeight="1" x14ac:dyDescent="0.2">
      <c r="A119" s="11" t="s">
        <v>1067</v>
      </c>
      <c r="B119" s="11" t="s">
        <v>3662</v>
      </c>
      <c r="C119" s="11" t="s">
        <v>3663</v>
      </c>
      <c r="D119" s="11" t="s">
        <v>3677</v>
      </c>
      <c r="E119" s="11" t="s">
        <v>3678</v>
      </c>
      <c r="F119" s="11" t="s">
        <v>3679</v>
      </c>
      <c r="G119" s="11" t="s">
        <v>3680</v>
      </c>
      <c r="H119" s="11" t="s">
        <v>3681</v>
      </c>
    </row>
    <row r="120" spans="1:8" ht="33" customHeight="1" x14ac:dyDescent="0.2">
      <c r="A120" s="11" t="s">
        <v>1067</v>
      </c>
      <c r="B120" s="11" t="s">
        <v>3662</v>
      </c>
      <c r="C120" s="11" t="s">
        <v>3663</v>
      </c>
      <c r="D120" s="11" t="s">
        <v>3682</v>
      </c>
      <c r="E120" s="11" t="s">
        <v>3683</v>
      </c>
      <c r="F120" s="11" t="s">
        <v>3684</v>
      </c>
      <c r="G120" s="11" t="s">
        <v>3685</v>
      </c>
      <c r="H120" s="11" t="s">
        <v>3686</v>
      </c>
    </row>
    <row r="121" spans="1:8" ht="33" customHeight="1" x14ac:dyDescent="0.2">
      <c r="A121" s="11" t="s">
        <v>1067</v>
      </c>
      <c r="B121" s="11" t="s">
        <v>3662</v>
      </c>
      <c r="C121" s="11" t="s">
        <v>3663</v>
      </c>
      <c r="D121" s="11" t="s">
        <v>3687</v>
      </c>
      <c r="E121" s="11" t="s">
        <v>3688</v>
      </c>
      <c r="F121" s="11" t="s">
        <v>3689</v>
      </c>
      <c r="G121" s="11" t="s">
        <v>3690</v>
      </c>
      <c r="H121" s="11" t="s">
        <v>3691</v>
      </c>
    </row>
    <row r="122" spans="1:8" ht="33" customHeight="1" x14ac:dyDescent="0.2">
      <c r="A122" s="11" t="s">
        <v>1102</v>
      </c>
      <c r="B122" s="11" t="s">
        <v>839</v>
      </c>
      <c r="C122" s="11" t="s">
        <v>3692</v>
      </c>
      <c r="D122" s="11" t="s">
        <v>3693</v>
      </c>
      <c r="E122" s="11" t="s">
        <v>3694</v>
      </c>
      <c r="F122" s="11" t="s">
        <v>3695</v>
      </c>
      <c r="G122" s="11" t="s">
        <v>3696</v>
      </c>
      <c r="H122" s="11" t="s">
        <v>3697</v>
      </c>
    </row>
    <row r="123" spans="1:8" ht="33" customHeight="1" x14ac:dyDescent="0.2">
      <c r="A123" s="11" t="s">
        <v>1102</v>
      </c>
      <c r="B123" s="11" t="s">
        <v>839</v>
      </c>
      <c r="C123" s="11" t="s">
        <v>3692</v>
      </c>
      <c r="D123" s="11" t="s">
        <v>3698</v>
      </c>
      <c r="E123" s="11" t="s">
        <v>3699</v>
      </c>
      <c r="F123" s="11" t="s">
        <v>3695</v>
      </c>
      <c r="G123" s="11" t="s">
        <v>3700</v>
      </c>
      <c r="H123" s="11" t="s">
        <v>3701</v>
      </c>
    </row>
    <row r="124" spans="1:8" ht="33" customHeight="1" x14ac:dyDescent="0.2">
      <c r="A124" s="11" t="s">
        <v>1102</v>
      </c>
      <c r="B124" s="11" t="s">
        <v>839</v>
      </c>
      <c r="C124" s="11" t="s">
        <v>3692</v>
      </c>
      <c r="D124" s="11" t="s">
        <v>3702</v>
      </c>
      <c r="E124" s="11" t="s">
        <v>3703</v>
      </c>
      <c r="F124" s="11" t="s">
        <v>3695</v>
      </c>
      <c r="G124" s="11" t="s">
        <v>3704</v>
      </c>
      <c r="H124" s="11" t="s">
        <v>3705</v>
      </c>
    </row>
    <row r="125" spans="1:8" ht="33" customHeight="1" x14ac:dyDescent="0.2">
      <c r="A125" s="11" t="s">
        <v>1102</v>
      </c>
      <c r="B125" s="11" t="s">
        <v>3695</v>
      </c>
      <c r="C125" s="11" t="s">
        <v>3706</v>
      </c>
      <c r="D125" s="11" t="s">
        <v>3707</v>
      </c>
      <c r="E125" s="11" t="s">
        <v>3708</v>
      </c>
      <c r="F125" s="11" t="s">
        <v>3709</v>
      </c>
      <c r="G125" s="11" t="s">
        <v>3710</v>
      </c>
      <c r="H125" s="11" t="s">
        <v>3711</v>
      </c>
    </row>
    <row r="126" spans="1:8" ht="33" customHeight="1" x14ac:dyDescent="0.2">
      <c r="A126" s="11" t="s">
        <v>1132</v>
      </c>
      <c r="B126" s="11" t="s">
        <v>3712</v>
      </c>
      <c r="C126" s="11" t="s">
        <v>3713</v>
      </c>
      <c r="D126" s="11" t="s">
        <v>3714</v>
      </c>
      <c r="E126" s="11" t="s">
        <v>3715</v>
      </c>
      <c r="F126" s="11" t="s">
        <v>3716</v>
      </c>
      <c r="G126" s="11" t="s">
        <v>3717</v>
      </c>
      <c r="H126" s="11" t="s">
        <v>3718</v>
      </c>
    </row>
    <row r="127" spans="1:8" ht="33" customHeight="1" x14ac:dyDescent="0.2">
      <c r="A127" s="11" t="s">
        <v>1132</v>
      </c>
      <c r="B127" s="11" t="s">
        <v>3712</v>
      </c>
      <c r="C127" s="11" t="s">
        <v>3713</v>
      </c>
      <c r="D127" s="11" t="s">
        <v>3719</v>
      </c>
      <c r="E127" s="11" t="s">
        <v>3720</v>
      </c>
      <c r="F127" s="11" t="s">
        <v>2217</v>
      </c>
      <c r="G127" s="11" t="s">
        <v>3721</v>
      </c>
      <c r="H127" s="11" t="s">
        <v>3722</v>
      </c>
    </row>
    <row r="128" spans="1:8" ht="33" customHeight="1" x14ac:dyDescent="0.2">
      <c r="A128" s="11" t="s">
        <v>1132</v>
      </c>
      <c r="B128" s="11" t="s">
        <v>3712</v>
      </c>
      <c r="C128" s="11" t="s">
        <v>3723</v>
      </c>
      <c r="D128" s="11" t="s">
        <v>3719</v>
      </c>
      <c r="E128" s="11" t="s">
        <v>3724</v>
      </c>
      <c r="F128" s="11" t="s">
        <v>3725</v>
      </c>
      <c r="G128" s="11" t="s">
        <v>3726</v>
      </c>
      <c r="H128" s="11" t="s">
        <v>3727</v>
      </c>
    </row>
    <row r="129" spans="1:8" ht="33" customHeight="1" x14ac:dyDescent="0.2">
      <c r="A129" s="11" t="s">
        <v>1132</v>
      </c>
      <c r="B129" s="11" t="s">
        <v>3728</v>
      </c>
      <c r="C129" s="11" t="s">
        <v>3729</v>
      </c>
      <c r="D129" s="11" t="s">
        <v>3719</v>
      </c>
      <c r="E129" s="11" t="s">
        <v>3730</v>
      </c>
      <c r="F129" s="11" t="s">
        <v>3731</v>
      </c>
      <c r="G129" s="11" t="s">
        <v>3732</v>
      </c>
      <c r="H129" s="11" t="s">
        <v>3733</v>
      </c>
    </row>
    <row r="130" spans="1:8" ht="47.25" customHeight="1" x14ac:dyDescent="0.2">
      <c r="A130" s="11" t="s">
        <v>1132</v>
      </c>
      <c r="B130" s="11" t="s">
        <v>3734</v>
      </c>
      <c r="C130" s="11" t="s">
        <v>3735</v>
      </c>
      <c r="D130" s="11" t="s">
        <v>3736</v>
      </c>
      <c r="E130" s="11" t="s">
        <v>3737</v>
      </c>
      <c r="F130" s="11" t="s">
        <v>3738</v>
      </c>
      <c r="G130" s="11" t="s">
        <v>498</v>
      </c>
      <c r="H130" s="11" t="s">
        <v>3739</v>
      </c>
    </row>
    <row r="131" spans="1:8" ht="33" customHeight="1" x14ac:dyDescent="0.2">
      <c r="A131" s="11" t="s">
        <v>1163</v>
      </c>
      <c r="B131" s="11" t="s">
        <v>986</v>
      </c>
      <c r="C131" s="11" t="s">
        <v>1174</v>
      </c>
      <c r="D131" s="11" t="s">
        <v>3740</v>
      </c>
      <c r="E131" s="11" t="s">
        <v>3741</v>
      </c>
      <c r="F131" s="11" t="s">
        <v>3742</v>
      </c>
      <c r="G131" s="11" t="s">
        <v>3743</v>
      </c>
      <c r="H131" s="11" t="s">
        <v>3744</v>
      </c>
    </row>
    <row r="132" spans="1:8" ht="47.25" customHeight="1" x14ac:dyDescent="0.2">
      <c r="A132" s="11" t="s">
        <v>1163</v>
      </c>
      <c r="B132" s="11" t="s">
        <v>986</v>
      </c>
      <c r="C132" s="11" t="s">
        <v>1174</v>
      </c>
      <c r="D132" s="11" t="s">
        <v>3745</v>
      </c>
      <c r="E132" s="11" t="s">
        <v>3746</v>
      </c>
      <c r="F132" s="11" t="s">
        <v>3747</v>
      </c>
      <c r="G132" s="11" t="s">
        <v>3748</v>
      </c>
      <c r="H132" s="11" t="s">
        <v>3749</v>
      </c>
    </row>
    <row r="133" spans="1:8" ht="47.25" customHeight="1" x14ac:dyDescent="0.2">
      <c r="A133" s="11" t="s">
        <v>1163</v>
      </c>
      <c r="B133" s="11" t="s">
        <v>986</v>
      </c>
      <c r="C133" s="11" t="s">
        <v>1174</v>
      </c>
      <c r="D133" s="11" t="s">
        <v>3750</v>
      </c>
      <c r="E133" s="11" t="s">
        <v>3751</v>
      </c>
      <c r="F133" s="11" t="s">
        <v>3752</v>
      </c>
      <c r="G133" s="11" t="s">
        <v>3753</v>
      </c>
      <c r="H133" s="11" t="s">
        <v>3754</v>
      </c>
    </row>
    <row r="134" spans="1:8" ht="33" customHeight="1" x14ac:dyDescent="0.2">
      <c r="A134" s="11" t="s">
        <v>1163</v>
      </c>
      <c r="B134" s="11" t="s">
        <v>986</v>
      </c>
      <c r="C134" s="11" t="s">
        <v>1174</v>
      </c>
      <c r="D134" s="11" t="s">
        <v>3755</v>
      </c>
      <c r="E134" s="11" t="s">
        <v>3756</v>
      </c>
      <c r="F134" s="11" t="s">
        <v>3752</v>
      </c>
      <c r="G134" s="11" t="s">
        <v>3757</v>
      </c>
      <c r="H134" s="11" t="s">
        <v>3758</v>
      </c>
    </row>
    <row r="135" spans="1:8" ht="33" customHeight="1" x14ac:dyDescent="0.2">
      <c r="A135" s="11" t="s">
        <v>1193</v>
      </c>
      <c r="B135" s="11" t="s">
        <v>1202</v>
      </c>
      <c r="C135" s="11" t="s">
        <v>1203</v>
      </c>
      <c r="D135" s="11" t="s">
        <v>3759</v>
      </c>
      <c r="E135" s="11" t="s">
        <v>3760</v>
      </c>
      <c r="F135" s="11" t="s">
        <v>3761</v>
      </c>
      <c r="G135" s="11" t="s">
        <v>3762</v>
      </c>
      <c r="H135" s="11" t="s">
        <v>3763</v>
      </c>
    </row>
    <row r="136" spans="1:8" ht="33" customHeight="1" x14ac:dyDescent="0.2">
      <c r="A136" s="11" t="s">
        <v>1193</v>
      </c>
      <c r="B136" s="11" t="s">
        <v>1202</v>
      </c>
      <c r="C136" s="11" t="s">
        <v>1203</v>
      </c>
      <c r="D136" s="11" t="s">
        <v>3764</v>
      </c>
      <c r="E136" s="11" t="s">
        <v>3765</v>
      </c>
      <c r="F136" s="11" t="s">
        <v>3761</v>
      </c>
      <c r="G136" s="11" t="s">
        <v>3766</v>
      </c>
      <c r="H136" s="11" t="s">
        <v>3767</v>
      </c>
    </row>
    <row r="137" spans="1:8" ht="33" customHeight="1" x14ac:dyDescent="0.2">
      <c r="A137" s="11" t="s">
        <v>1193</v>
      </c>
      <c r="B137" s="11" t="s">
        <v>1202</v>
      </c>
      <c r="C137" s="11" t="s">
        <v>1203</v>
      </c>
      <c r="D137" s="11" t="s">
        <v>3768</v>
      </c>
      <c r="E137" s="11" t="s">
        <v>3769</v>
      </c>
      <c r="F137" s="11" t="s">
        <v>3770</v>
      </c>
      <c r="G137" s="11" t="s">
        <v>3771</v>
      </c>
      <c r="H137" s="11" t="s">
        <v>3772</v>
      </c>
    </row>
    <row r="138" spans="1:8" ht="47.25" customHeight="1" x14ac:dyDescent="0.2">
      <c r="A138" s="11" t="s">
        <v>1193</v>
      </c>
      <c r="B138" s="11" t="s">
        <v>1202</v>
      </c>
      <c r="C138" s="11" t="s">
        <v>1203</v>
      </c>
      <c r="D138" s="11" t="s">
        <v>3773</v>
      </c>
      <c r="E138" s="11" t="s">
        <v>3774</v>
      </c>
      <c r="F138" s="11" t="s">
        <v>3770</v>
      </c>
      <c r="G138" s="11" t="s">
        <v>3775</v>
      </c>
      <c r="H138" s="11" t="s">
        <v>3776</v>
      </c>
    </row>
    <row r="139" spans="1:8" ht="33" customHeight="1" x14ac:dyDescent="0.2">
      <c r="A139" s="11" t="s">
        <v>1224</v>
      </c>
      <c r="B139" s="11" t="s">
        <v>3777</v>
      </c>
      <c r="C139" s="11" t="s">
        <v>3778</v>
      </c>
      <c r="D139" s="11" t="s">
        <v>3779</v>
      </c>
      <c r="E139" s="11" t="s">
        <v>3780</v>
      </c>
      <c r="F139" s="11" t="s">
        <v>3781</v>
      </c>
      <c r="G139" s="11" t="s">
        <v>3782</v>
      </c>
      <c r="H139" s="11" t="s">
        <v>3783</v>
      </c>
    </row>
    <row r="140" spans="1:8" ht="33" customHeight="1" x14ac:dyDescent="0.2">
      <c r="A140" s="11" t="s">
        <v>1224</v>
      </c>
      <c r="B140" s="11" t="s">
        <v>3777</v>
      </c>
      <c r="C140" s="11" t="s">
        <v>3778</v>
      </c>
      <c r="D140" s="11" t="s">
        <v>3784</v>
      </c>
      <c r="E140" s="11" t="s">
        <v>3785</v>
      </c>
      <c r="F140" s="11" t="s">
        <v>3781</v>
      </c>
      <c r="G140" s="11" t="s">
        <v>3786</v>
      </c>
      <c r="H140" s="11" t="s">
        <v>3787</v>
      </c>
    </row>
    <row r="141" spans="1:8" ht="33" customHeight="1" x14ac:dyDescent="0.2">
      <c r="A141" s="11" t="s">
        <v>1224</v>
      </c>
      <c r="B141" s="11" t="s">
        <v>3788</v>
      </c>
      <c r="C141" s="11" t="s">
        <v>3789</v>
      </c>
      <c r="D141" s="11" t="s">
        <v>3790</v>
      </c>
      <c r="E141" s="11" t="s">
        <v>3791</v>
      </c>
      <c r="F141" s="11" t="s">
        <v>3792</v>
      </c>
      <c r="G141" s="11" t="s">
        <v>3793</v>
      </c>
      <c r="H141" s="11" t="s">
        <v>3794</v>
      </c>
    </row>
    <row r="142" spans="1:8" ht="47.25" customHeight="1" x14ac:dyDescent="0.2">
      <c r="A142" s="11" t="s">
        <v>1224</v>
      </c>
      <c r="B142" s="11" t="s">
        <v>3795</v>
      </c>
      <c r="C142" s="11" t="s">
        <v>3796</v>
      </c>
      <c r="D142" s="11" t="s">
        <v>3797</v>
      </c>
      <c r="E142" s="11" t="s">
        <v>3798</v>
      </c>
      <c r="F142" s="11" t="s">
        <v>3792</v>
      </c>
      <c r="G142" s="11" t="s">
        <v>3793</v>
      </c>
      <c r="H142" s="11" t="s">
        <v>3799</v>
      </c>
    </row>
    <row r="143" spans="1:8" ht="47.25" customHeight="1" x14ac:dyDescent="0.2">
      <c r="A143" s="11" t="s">
        <v>1253</v>
      </c>
      <c r="B143" s="11" t="s">
        <v>986</v>
      </c>
      <c r="C143" s="11" t="s">
        <v>1262</v>
      </c>
      <c r="D143" s="11" t="s">
        <v>3800</v>
      </c>
      <c r="E143" s="11" t="s">
        <v>3801</v>
      </c>
      <c r="F143" s="11" t="s">
        <v>3802</v>
      </c>
      <c r="G143" s="11" t="s">
        <v>3803</v>
      </c>
      <c r="H143" s="11" t="s">
        <v>3804</v>
      </c>
    </row>
    <row r="144" spans="1:8" ht="47.25" customHeight="1" x14ac:dyDescent="0.2">
      <c r="A144" s="11" t="s">
        <v>1253</v>
      </c>
      <c r="B144" s="11" t="s">
        <v>986</v>
      </c>
      <c r="C144" s="11" t="s">
        <v>1262</v>
      </c>
      <c r="D144" s="11" t="s">
        <v>3805</v>
      </c>
      <c r="E144" s="11" t="s">
        <v>3806</v>
      </c>
      <c r="F144" s="11" t="s">
        <v>3802</v>
      </c>
      <c r="G144" s="11" t="s">
        <v>3807</v>
      </c>
      <c r="H144" s="11" t="s">
        <v>3808</v>
      </c>
    </row>
    <row r="145" spans="1:8" ht="47.25" customHeight="1" x14ac:dyDescent="0.2">
      <c r="A145" s="11" t="s">
        <v>1253</v>
      </c>
      <c r="B145" s="11" t="s">
        <v>986</v>
      </c>
      <c r="C145" s="11" t="s">
        <v>1262</v>
      </c>
      <c r="D145" s="11" t="s">
        <v>3809</v>
      </c>
      <c r="E145" s="11" t="s">
        <v>3810</v>
      </c>
      <c r="F145" s="11" t="s">
        <v>3802</v>
      </c>
      <c r="G145" s="11" t="s">
        <v>3811</v>
      </c>
      <c r="H145" s="11" t="s">
        <v>3812</v>
      </c>
    </row>
    <row r="146" spans="1:8" ht="47.25" customHeight="1" x14ac:dyDescent="0.2">
      <c r="A146" s="11" t="s">
        <v>1253</v>
      </c>
      <c r="B146" s="11" t="s">
        <v>986</v>
      </c>
      <c r="C146" s="11" t="s">
        <v>1262</v>
      </c>
      <c r="D146" s="11" t="s">
        <v>3813</v>
      </c>
      <c r="E146" s="11" t="s">
        <v>3814</v>
      </c>
      <c r="F146" s="11" t="s">
        <v>3815</v>
      </c>
      <c r="G146" s="11" t="s">
        <v>3816</v>
      </c>
      <c r="H146" s="11" t="s">
        <v>3817</v>
      </c>
    </row>
    <row r="147" spans="1:8" ht="47.25" customHeight="1" x14ac:dyDescent="0.2">
      <c r="A147" s="11" t="s">
        <v>1283</v>
      </c>
      <c r="B147" s="11" t="s">
        <v>3818</v>
      </c>
      <c r="C147" s="11" t="s">
        <v>3819</v>
      </c>
      <c r="D147" s="11" t="s">
        <v>3820</v>
      </c>
      <c r="E147" s="11" t="s">
        <v>3821</v>
      </c>
      <c r="F147" s="11" t="s">
        <v>3822</v>
      </c>
      <c r="G147" s="11" t="s">
        <v>3823</v>
      </c>
      <c r="H147" s="11" t="s">
        <v>3824</v>
      </c>
    </row>
    <row r="148" spans="1:8" ht="47.25" customHeight="1" x14ac:dyDescent="0.2">
      <c r="A148" s="11" t="s">
        <v>1283</v>
      </c>
      <c r="B148" s="11" t="s">
        <v>3818</v>
      </c>
      <c r="C148" s="11" t="s">
        <v>3819</v>
      </c>
      <c r="D148" s="11" t="s">
        <v>3825</v>
      </c>
      <c r="E148" s="11" t="s">
        <v>3826</v>
      </c>
      <c r="F148" s="11" t="s">
        <v>3822</v>
      </c>
      <c r="G148" s="11" t="s">
        <v>3827</v>
      </c>
      <c r="H148" s="11" t="s">
        <v>3828</v>
      </c>
    </row>
    <row r="149" spans="1:8" ht="33" customHeight="1" x14ac:dyDescent="0.2">
      <c r="A149" s="11" t="s">
        <v>1283</v>
      </c>
      <c r="B149" s="11" t="s">
        <v>3829</v>
      </c>
      <c r="C149" s="11" t="s">
        <v>3830</v>
      </c>
      <c r="D149" s="11" t="s">
        <v>3831</v>
      </c>
      <c r="E149" s="11" t="s">
        <v>3832</v>
      </c>
      <c r="F149" s="11" t="s">
        <v>3833</v>
      </c>
      <c r="G149" s="11" t="s">
        <v>3834</v>
      </c>
      <c r="H149" s="11" t="s">
        <v>3835</v>
      </c>
    </row>
    <row r="150" spans="1:8" ht="47.25" customHeight="1" x14ac:dyDescent="0.2">
      <c r="A150" s="11" t="s">
        <v>1283</v>
      </c>
      <c r="B150" s="11" t="s">
        <v>3836</v>
      </c>
      <c r="C150" s="11" t="s">
        <v>3830</v>
      </c>
      <c r="D150" s="11" t="s">
        <v>3837</v>
      </c>
      <c r="E150" s="11" t="s">
        <v>3838</v>
      </c>
      <c r="F150" s="11" t="s">
        <v>3839</v>
      </c>
      <c r="G150" s="11" t="s">
        <v>3840</v>
      </c>
      <c r="H150" s="11" t="s">
        <v>3841</v>
      </c>
    </row>
    <row r="151" spans="1:8" ht="47.25" customHeight="1" x14ac:dyDescent="0.2">
      <c r="A151" s="11" t="s">
        <v>1283</v>
      </c>
      <c r="B151" s="11" t="s">
        <v>3842</v>
      </c>
      <c r="C151" s="11" t="s">
        <v>3843</v>
      </c>
      <c r="D151" s="11" t="s">
        <v>3844</v>
      </c>
      <c r="E151" s="11" t="s">
        <v>3845</v>
      </c>
      <c r="F151" s="11" t="s">
        <v>3846</v>
      </c>
      <c r="G151" s="11" t="s">
        <v>3847</v>
      </c>
      <c r="H151" s="11" t="s">
        <v>3848</v>
      </c>
    </row>
    <row r="152" spans="1:8" ht="47.25" customHeight="1" x14ac:dyDescent="0.2">
      <c r="A152" s="11" t="s">
        <v>1283</v>
      </c>
      <c r="B152" s="11" t="s">
        <v>3842</v>
      </c>
      <c r="C152" s="11" t="s">
        <v>3843</v>
      </c>
      <c r="D152" s="11" t="s">
        <v>3849</v>
      </c>
      <c r="E152" s="11" t="s">
        <v>3850</v>
      </c>
      <c r="F152" s="11" t="s">
        <v>3851</v>
      </c>
      <c r="G152" s="11" t="s">
        <v>3852</v>
      </c>
      <c r="H152" s="11" t="s">
        <v>3853</v>
      </c>
    </row>
    <row r="153" spans="1:8" ht="33" customHeight="1" x14ac:dyDescent="0.2">
      <c r="A153" s="11" t="s">
        <v>1314</v>
      </c>
      <c r="B153" s="11" t="s">
        <v>3854</v>
      </c>
      <c r="C153" s="11" t="s">
        <v>3855</v>
      </c>
      <c r="D153" s="11" t="s">
        <v>3856</v>
      </c>
      <c r="E153" s="11" t="s">
        <v>3857</v>
      </c>
      <c r="F153" s="11" t="s">
        <v>3858</v>
      </c>
      <c r="G153" s="11" t="s">
        <v>3859</v>
      </c>
      <c r="H153" s="11" t="s">
        <v>3860</v>
      </c>
    </row>
    <row r="154" spans="1:8" ht="33" customHeight="1" x14ac:dyDescent="0.2">
      <c r="A154" s="11" t="s">
        <v>1314</v>
      </c>
      <c r="B154" s="11" t="s">
        <v>3854</v>
      </c>
      <c r="C154" s="11" t="s">
        <v>3855</v>
      </c>
      <c r="D154" s="11" t="s">
        <v>3861</v>
      </c>
      <c r="E154" s="11" t="s">
        <v>3862</v>
      </c>
      <c r="F154" s="11" t="s">
        <v>3858</v>
      </c>
      <c r="G154" s="11" t="s">
        <v>3863</v>
      </c>
      <c r="H154" s="11" t="s">
        <v>3864</v>
      </c>
    </row>
    <row r="155" spans="1:8" ht="47.25" customHeight="1" x14ac:dyDescent="0.2">
      <c r="A155" s="11" t="s">
        <v>1314</v>
      </c>
      <c r="B155" s="11" t="s">
        <v>3854</v>
      </c>
      <c r="C155" s="11" t="s">
        <v>3855</v>
      </c>
      <c r="D155" s="11" t="s">
        <v>3865</v>
      </c>
      <c r="E155" s="11" t="s">
        <v>3866</v>
      </c>
      <c r="F155" s="11" t="s">
        <v>3858</v>
      </c>
      <c r="G155" s="11" t="s">
        <v>3867</v>
      </c>
      <c r="H155" s="11" t="s">
        <v>3868</v>
      </c>
    </row>
    <row r="156" spans="1:8" ht="33" customHeight="1" x14ac:dyDescent="0.2">
      <c r="A156" s="11" t="s">
        <v>1348</v>
      </c>
      <c r="B156" s="11" t="s">
        <v>1356</v>
      </c>
      <c r="C156" s="11" t="s">
        <v>697</v>
      </c>
      <c r="D156" s="11" t="s">
        <v>3693</v>
      </c>
      <c r="E156" s="11" t="s">
        <v>3869</v>
      </c>
      <c r="F156" s="11" t="s">
        <v>3870</v>
      </c>
      <c r="G156" s="11" t="s">
        <v>3871</v>
      </c>
      <c r="H156" s="11" t="s">
        <v>3872</v>
      </c>
    </row>
    <row r="157" spans="1:8" ht="47.25" customHeight="1" x14ac:dyDescent="0.2">
      <c r="A157" s="11" t="s">
        <v>1348</v>
      </c>
      <c r="B157" s="11" t="s">
        <v>1356</v>
      </c>
      <c r="C157" s="11" t="s">
        <v>697</v>
      </c>
      <c r="D157" s="11" t="s">
        <v>3873</v>
      </c>
      <c r="E157" s="11" t="s">
        <v>3874</v>
      </c>
      <c r="F157" s="11" t="s">
        <v>3875</v>
      </c>
      <c r="G157" s="11" t="s">
        <v>3876</v>
      </c>
      <c r="H157" s="11" t="s">
        <v>3877</v>
      </c>
    </row>
    <row r="158" spans="1:8" ht="33" customHeight="1" x14ac:dyDescent="0.2">
      <c r="A158" s="11" t="s">
        <v>1348</v>
      </c>
      <c r="B158" s="11" t="s">
        <v>1356</v>
      </c>
      <c r="C158" s="11" t="s">
        <v>697</v>
      </c>
      <c r="D158" s="11" t="s">
        <v>3878</v>
      </c>
      <c r="E158" s="11" t="s">
        <v>3879</v>
      </c>
      <c r="F158" s="11" t="s">
        <v>3880</v>
      </c>
      <c r="G158" s="11" t="s">
        <v>3881</v>
      </c>
      <c r="H158" s="11" t="s">
        <v>3882</v>
      </c>
    </row>
    <row r="159" spans="1:8" ht="33" customHeight="1" x14ac:dyDescent="0.2">
      <c r="A159" s="11" t="s">
        <v>1377</v>
      </c>
      <c r="B159" s="11" t="s">
        <v>3883</v>
      </c>
      <c r="C159" s="11" t="s">
        <v>3884</v>
      </c>
      <c r="D159" s="11" t="s">
        <v>3885</v>
      </c>
      <c r="E159" s="11" t="s">
        <v>3886</v>
      </c>
      <c r="F159" s="11" t="s">
        <v>3887</v>
      </c>
      <c r="G159" s="11" t="s">
        <v>3888</v>
      </c>
      <c r="H159" s="11" t="s">
        <v>3889</v>
      </c>
    </row>
    <row r="160" spans="1:8" ht="33" customHeight="1" x14ac:dyDescent="0.2">
      <c r="A160" s="11" t="s">
        <v>1377</v>
      </c>
      <c r="B160" s="11" t="s">
        <v>3890</v>
      </c>
      <c r="C160" s="11" t="s">
        <v>3136</v>
      </c>
      <c r="D160" s="11" t="s">
        <v>3891</v>
      </c>
      <c r="E160" s="11" t="s">
        <v>3892</v>
      </c>
      <c r="F160" s="11" t="s">
        <v>3893</v>
      </c>
      <c r="G160" s="11" t="s">
        <v>3894</v>
      </c>
      <c r="H160" s="11" t="s">
        <v>3895</v>
      </c>
    </row>
    <row r="161" spans="1:8" ht="33" customHeight="1" x14ac:dyDescent="0.2">
      <c r="A161" s="11" t="s">
        <v>1377</v>
      </c>
      <c r="B161" s="11" t="s">
        <v>3890</v>
      </c>
      <c r="C161" s="11" t="s">
        <v>3896</v>
      </c>
      <c r="D161" s="11" t="s">
        <v>3897</v>
      </c>
      <c r="E161" s="11" t="s">
        <v>3898</v>
      </c>
      <c r="F161" s="11" t="s">
        <v>3893</v>
      </c>
      <c r="G161" s="11" t="s">
        <v>3899</v>
      </c>
      <c r="H161" s="11" t="s">
        <v>3900</v>
      </c>
    </row>
    <row r="162" spans="1:8" ht="47.25" customHeight="1" x14ac:dyDescent="0.2">
      <c r="A162" s="11" t="s">
        <v>1377</v>
      </c>
      <c r="B162" s="11" t="s">
        <v>3901</v>
      </c>
      <c r="C162" s="11" t="s">
        <v>3902</v>
      </c>
      <c r="D162" s="11" t="s">
        <v>3903</v>
      </c>
      <c r="E162" s="11" t="s">
        <v>3904</v>
      </c>
      <c r="F162" s="11" t="s">
        <v>3905</v>
      </c>
      <c r="G162" s="11" t="s">
        <v>498</v>
      </c>
      <c r="H162" s="11" t="s">
        <v>3906</v>
      </c>
    </row>
    <row r="163" spans="1:8" ht="33" customHeight="1" x14ac:dyDescent="0.2">
      <c r="A163" s="11" t="s">
        <v>1414</v>
      </c>
      <c r="B163" s="11" t="s">
        <v>1356</v>
      </c>
      <c r="C163" s="11" t="s">
        <v>3136</v>
      </c>
      <c r="D163" s="11" t="s">
        <v>3907</v>
      </c>
      <c r="E163" s="11" t="s">
        <v>3908</v>
      </c>
      <c r="F163" s="11" t="s">
        <v>3909</v>
      </c>
      <c r="G163" s="11" t="s">
        <v>3910</v>
      </c>
      <c r="H163" s="11" t="s">
        <v>3911</v>
      </c>
    </row>
    <row r="164" spans="1:8" ht="33" customHeight="1" x14ac:dyDescent="0.2">
      <c r="A164" s="11" t="s">
        <v>1414</v>
      </c>
      <c r="B164" s="11" t="s">
        <v>3159</v>
      </c>
      <c r="C164" s="11" t="s">
        <v>3912</v>
      </c>
      <c r="D164" s="11" t="s">
        <v>3907</v>
      </c>
      <c r="E164" s="11" t="s">
        <v>3913</v>
      </c>
      <c r="F164" s="11" t="s">
        <v>3909</v>
      </c>
      <c r="G164" s="11" t="s">
        <v>3910</v>
      </c>
      <c r="H164" s="11" t="s">
        <v>3914</v>
      </c>
    </row>
    <row r="165" spans="1:8" ht="47.25" customHeight="1" x14ac:dyDescent="0.2">
      <c r="A165" s="11" t="s">
        <v>1414</v>
      </c>
      <c r="B165" s="11" t="s">
        <v>3915</v>
      </c>
      <c r="C165" s="11" t="s">
        <v>3916</v>
      </c>
      <c r="D165" s="11" t="s">
        <v>3917</v>
      </c>
      <c r="E165" s="11" t="s">
        <v>3918</v>
      </c>
      <c r="F165" s="11" t="s">
        <v>3919</v>
      </c>
      <c r="G165" s="11" t="s">
        <v>3920</v>
      </c>
      <c r="H165" s="11" t="s">
        <v>3921</v>
      </c>
    </row>
    <row r="166" spans="1:8" ht="33" customHeight="1" x14ac:dyDescent="0.2">
      <c r="A166" s="11" t="s">
        <v>1414</v>
      </c>
      <c r="B166" s="11" t="s">
        <v>3915</v>
      </c>
      <c r="C166" s="11" t="s">
        <v>3922</v>
      </c>
      <c r="D166" s="11" t="s">
        <v>3923</v>
      </c>
      <c r="E166" s="11" t="s">
        <v>3924</v>
      </c>
      <c r="F166" s="11" t="s">
        <v>3925</v>
      </c>
      <c r="G166" s="11" t="s">
        <v>3926</v>
      </c>
      <c r="H166" s="11" t="s">
        <v>3927</v>
      </c>
    </row>
    <row r="167" spans="1:8" ht="33" customHeight="1" x14ac:dyDescent="0.2">
      <c r="A167" s="11" t="s">
        <v>1414</v>
      </c>
      <c r="B167" s="11" t="s">
        <v>3915</v>
      </c>
      <c r="C167" s="11" t="s">
        <v>3922</v>
      </c>
      <c r="D167" s="11" t="s">
        <v>3928</v>
      </c>
      <c r="E167" s="11" t="s">
        <v>3929</v>
      </c>
      <c r="F167" s="11" t="s">
        <v>3930</v>
      </c>
      <c r="G167" s="11" t="s">
        <v>3931</v>
      </c>
      <c r="H167" s="11" t="s">
        <v>3932</v>
      </c>
    </row>
    <row r="168" spans="1:8" ht="47.25" customHeight="1" x14ac:dyDescent="0.2">
      <c r="A168" s="11" t="s">
        <v>1414</v>
      </c>
      <c r="B168" s="11" t="s">
        <v>3909</v>
      </c>
      <c r="C168" s="11" t="s">
        <v>3933</v>
      </c>
      <c r="D168" s="11" t="s">
        <v>3934</v>
      </c>
      <c r="E168" s="11" t="s">
        <v>3935</v>
      </c>
      <c r="F168" s="11" t="s">
        <v>3936</v>
      </c>
      <c r="G168" s="11" t="s">
        <v>3937</v>
      </c>
      <c r="H168" s="11" t="s">
        <v>3938</v>
      </c>
    </row>
    <row r="169" spans="1:8" ht="47.25" customHeight="1" x14ac:dyDescent="0.2">
      <c r="A169" s="11" t="s">
        <v>1451</v>
      </c>
      <c r="B169" s="11" t="s">
        <v>1428</v>
      </c>
      <c r="C169" s="11" t="s">
        <v>3939</v>
      </c>
      <c r="D169" s="11" t="s">
        <v>3940</v>
      </c>
      <c r="E169" s="11" t="s">
        <v>3941</v>
      </c>
      <c r="F169" s="11" t="s">
        <v>3942</v>
      </c>
      <c r="G169" s="11" t="s">
        <v>3943</v>
      </c>
      <c r="H169" s="11" t="s">
        <v>3944</v>
      </c>
    </row>
    <row r="170" spans="1:8" ht="33" customHeight="1" x14ac:dyDescent="0.2">
      <c r="A170" s="11" t="s">
        <v>1451</v>
      </c>
      <c r="B170" s="11" t="s">
        <v>1428</v>
      </c>
      <c r="C170" s="11" t="s">
        <v>3945</v>
      </c>
      <c r="D170" s="11" t="s">
        <v>3946</v>
      </c>
      <c r="E170" s="11" t="s">
        <v>3947</v>
      </c>
      <c r="F170" s="11" t="s">
        <v>3942</v>
      </c>
      <c r="G170" s="11" t="s">
        <v>3948</v>
      </c>
      <c r="H170" s="11" t="s">
        <v>3949</v>
      </c>
    </row>
    <row r="171" spans="1:8" ht="47.25" customHeight="1" x14ac:dyDescent="0.2">
      <c r="A171" s="11" t="s">
        <v>1451</v>
      </c>
      <c r="B171" s="11" t="s">
        <v>1428</v>
      </c>
      <c r="C171" s="11" t="s">
        <v>3950</v>
      </c>
      <c r="D171" s="11" t="s">
        <v>3951</v>
      </c>
      <c r="E171" s="11" t="s">
        <v>3952</v>
      </c>
      <c r="F171" s="11" t="s">
        <v>3953</v>
      </c>
      <c r="G171" s="11" t="s">
        <v>3954</v>
      </c>
      <c r="H171" s="11" t="s">
        <v>3955</v>
      </c>
    </row>
    <row r="172" spans="1:8" ht="47.25" customHeight="1" x14ac:dyDescent="0.2">
      <c r="A172" s="11" t="s">
        <v>1451</v>
      </c>
      <c r="B172" s="11" t="s">
        <v>1428</v>
      </c>
      <c r="C172" s="11" t="s">
        <v>3950</v>
      </c>
      <c r="D172" s="11" t="s">
        <v>3956</v>
      </c>
      <c r="E172" s="11" t="s">
        <v>3957</v>
      </c>
      <c r="F172" s="11" t="s">
        <v>3953</v>
      </c>
      <c r="G172" s="11" t="s">
        <v>3958</v>
      </c>
      <c r="H172" s="11" t="s">
        <v>3959</v>
      </c>
    </row>
    <row r="173" spans="1:8" ht="47.25" customHeight="1" x14ac:dyDescent="0.2">
      <c r="A173" s="11" t="s">
        <v>1451</v>
      </c>
      <c r="B173" s="11" t="s">
        <v>1428</v>
      </c>
      <c r="C173" s="11" t="s">
        <v>3945</v>
      </c>
      <c r="D173" s="11" t="s">
        <v>3960</v>
      </c>
      <c r="E173" s="11" t="s">
        <v>3961</v>
      </c>
      <c r="F173" s="11" t="s">
        <v>3962</v>
      </c>
      <c r="G173" s="11" t="s">
        <v>3963</v>
      </c>
      <c r="H173" s="11" t="s">
        <v>3964</v>
      </c>
    </row>
    <row r="174" spans="1:8" ht="33" customHeight="1" x14ac:dyDescent="0.2">
      <c r="A174" s="11" t="s">
        <v>1487</v>
      </c>
      <c r="B174" s="11" t="s">
        <v>3965</v>
      </c>
      <c r="C174" s="11" t="s">
        <v>3966</v>
      </c>
      <c r="D174" s="11" t="s">
        <v>3459</v>
      </c>
      <c r="E174" s="11" t="s">
        <v>3967</v>
      </c>
      <c r="F174" s="11" t="s">
        <v>3968</v>
      </c>
      <c r="G174" s="11" t="s">
        <v>3969</v>
      </c>
      <c r="H174" s="11" t="s">
        <v>3970</v>
      </c>
    </row>
    <row r="175" spans="1:8" ht="33" customHeight="1" x14ac:dyDescent="0.2">
      <c r="A175" s="11" t="s">
        <v>1487</v>
      </c>
      <c r="B175" s="11" t="s">
        <v>3965</v>
      </c>
      <c r="C175" s="11" t="s">
        <v>3966</v>
      </c>
      <c r="D175" s="11" t="s">
        <v>3443</v>
      </c>
      <c r="E175" s="11" t="s">
        <v>3971</v>
      </c>
      <c r="F175" s="11" t="s">
        <v>3968</v>
      </c>
      <c r="G175" s="11" t="s">
        <v>3969</v>
      </c>
      <c r="H175" s="11" t="s">
        <v>3972</v>
      </c>
    </row>
    <row r="176" spans="1:8" ht="33" customHeight="1" x14ac:dyDescent="0.2">
      <c r="A176" s="11" t="s">
        <v>1487</v>
      </c>
      <c r="B176" s="11" t="s">
        <v>3965</v>
      </c>
      <c r="C176" s="11" t="s">
        <v>3966</v>
      </c>
      <c r="D176" s="11" t="s">
        <v>3973</v>
      </c>
      <c r="E176" s="11" t="s">
        <v>3974</v>
      </c>
      <c r="F176" s="11" t="s">
        <v>3975</v>
      </c>
      <c r="G176" s="11" t="s">
        <v>3976</v>
      </c>
      <c r="H176" s="11" t="s">
        <v>3977</v>
      </c>
    </row>
    <row r="177" spans="1:8" ht="33" customHeight="1" x14ac:dyDescent="0.2">
      <c r="A177" s="11" t="s">
        <v>1487</v>
      </c>
      <c r="B177" s="11" t="s">
        <v>3965</v>
      </c>
      <c r="C177" s="11" t="s">
        <v>3966</v>
      </c>
      <c r="D177" s="11" t="s">
        <v>3978</v>
      </c>
      <c r="E177" s="11" t="s">
        <v>3979</v>
      </c>
      <c r="F177" s="11" t="s">
        <v>3980</v>
      </c>
      <c r="G177" s="11" t="s">
        <v>3976</v>
      </c>
      <c r="H177" s="11" t="s">
        <v>3981</v>
      </c>
    </row>
    <row r="178" spans="1:8" ht="47.25" customHeight="1" x14ac:dyDescent="0.2">
      <c r="A178" s="11" t="s">
        <v>1521</v>
      </c>
      <c r="B178" s="11" t="s">
        <v>3982</v>
      </c>
      <c r="C178" s="11" t="s">
        <v>3983</v>
      </c>
      <c r="D178" s="11" t="s">
        <v>3984</v>
      </c>
      <c r="E178" s="11" t="s">
        <v>3985</v>
      </c>
      <c r="F178" s="11" t="s">
        <v>3986</v>
      </c>
      <c r="G178" s="11" t="s">
        <v>3987</v>
      </c>
      <c r="H178" s="11" t="s">
        <v>3988</v>
      </c>
    </row>
    <row r="179" spans="1:8" ht="33" customHeight="1" x14ac:dyDescent="0.2">
      <c r="A179" s="11" t="s">
        <v>1521</v>
      </c>
      <c r="B179" s="11" t="s">
        <v>3989</v>
      </c>
      <c r="C179" s="11" t="s">
        <v>3990</v>
      </c>
      <c r="D179" s="11" t="s">
        <v>3991</v>
      </c>
      <c r="E179" s="11" t="s">
        <v>3992</v>
      </c>
      <c r="F179" s="11" t="s">
        <v>3993</v>
      </c>
      <c r="G179" s="11" t="s">
        <v>3994</v>
      </c>
      <c r="H179" s="11" t="s">
        <v>3995</v>
      </c>
    </row>
    <row r="180" spans="1:8" ht="18" customHeight="1" x14ac:dyDescent="0.2">
      <c r="A180" s="11" t="s">
        <v>1521</v>
      </c>
      <c r="B180" s="11" t="s">
        <v>3989</v>
      </c>
      <c r="C180" s="11" t="s">
        <v>3996</v>
      </c>
      <c r="D180" s="11" t="s">
        <v>3991</v>
      </c>
      <c r="E180" s="11" t="s">
        <v>3997</v>
      </c>
      <c r="F180" s="11" t="s">
        <v>3993</v>
      </c>
      <c r="G180" s="11" t="s">
        <v>3998</v>
      </c>
      <c r="H180" s="11" t="s">
        <v>3999</v>
      </c>
    </row>
    <row r="181" spans="1:8" ht="33" customHeight="1" x14ac:dyDescent="0.2">
      <c r="A181" s="11" t="s">
        <v>1521</v>
      </c>
      <c r="B181" s="11" t="s">
        <v>4000</v>
      </c>
      <c r="C181" s="11" t="s">
        <v>4001</v>
      </c>
      <c r="D181" s="11" t="s">
        <v>4002</v>
      </c>
      <c r="E181" s="11" t="s">
        <v>4003</v>
      </c>
      <c r="F181" s="11" t="s">
        <v>3993</v>
      </c>
      <c r="G181" s="11" t="s">
        <v>4004</v>
      </c>
      <c r="H181" s="11" t="s">
        <v>4005</v>
      </c>
    </row>
    <row r="182" spans="1:8" ht="33" customHeight="1" x14ac:dyDescent="0.2">
      <c r="A182" s="11" t="s">
        <v>1521</v>
      </c>
      <c r="B182" s="11" t="s">
        <v>4006</v>
      </c>
      <c r="C182" s="11" t="s">
        <v>4007</v>
      </c>
      <c r="D182" s="11" t="s">
        <v>4008</v>
      </c>
      <c r="E182" s="11" t="s">
        <v>4009</v>
      </c>
      <c r="F182" s="11" t="s">
        <v>4010</v>
      </c>
      <c r="G182" s="11" t="s">
        <v>498</v>
      </c>
      <c r="H182" s="11" t="s">
        <v>4011</v>
      </c>
    </row>
    <row r="183" spans="1:8" ht="47.25" customHeight="1" x14ac:dyDescent="0.2">
      <c r="A183" s="11" t="s">
        <v>1555</v>
      </c>
      <c r="B183" s="11" t="s">
        <v>4012</v>
      </c>
      <c r="C183" s="11" t="s">
        <v>4013</v>
      </c>
      <c r="D183" s="11" t="s">
        <v>4014</v>
      </c>
      <c r="E183" s="11" t="s">
        <v>4015</v>
      </c>
      <c r="F183" s="11" t="s">
        <v>4016</v>
      </c>
      <c r="G183" s="11" t="s">
        <v>3976</v>
      </c>
      <c r="H183" s="11" t="s">
        <v>4017</v>
      </c>
    </row>
    <row r="184" spans="1:8" ht="33" customHeight="1" x14ac:dyDescent="0.2">
      <c r="A184" s="11" t="s">
        <v>1555</v>
      </c>
      <c r="B184" s="11" t="s">
        <v>4012</v>
      </c>
      <c r="C184" s="11" t="s">
        <v>4018</v>
      </c>
      <c r="D184" s="11" t="s">
        <v>4019</v>
      </c>
      <c r="E184" s="11" t="s">
        <v>4020</v>
      </c>
      <c r="F184" s="11" t="s">
        <v>4021</v>
      </c>
      <c r="G184" s="11" t="s">
        <v>117</v>
      </c>
      <c r="H184" s="11" t="s">
        <v>4022</v>
      </c>
    </row>
    <row r="185" spans="1:8" ht="47.25" customHeight="1" x14ac:dyDescent="0.2">
      <c r="A185" s="11" t="s">
        <v>1555</v>
      </c>
      <c r="B185" s="11" t="s">
        <v>4012</v>
      </c>
      <c r="C185" s="11" t="s">
        <v>4018</v>
      </c>
      <c r="D185" s="11" t="s">
        <v>4023</v>
      </c>
      <c r="E185" s="11" t="s">
        <v>4024</v>
      </c>
      <c r="F185" s="11" t="s">
        <v>4025</v>
      </c>
      <c r="G185" s="11" t="s">
        <v>4026</v>
      </c>
      <c r="H185" s="11" t="s">
        <v>4027</v>
      </c>
    </row>
    <row r="186" spans="1:8" ht="47.25" customHeight="1" x14ac:dyDescent="0.2">
      <c r="A186" s="11" t="s">
        <v>1555</v>
      </c>
      <c r="B186" s="11" t="s">
        <v>4028</v>
      </c>
      <c r="C186" s="11" t="s">
        <v>4029</v>
      </c>
      <c r="D186" s="11" t="s">
        <v>4030</v>
      </c>
      <c r="E186" s="11" t="s">
        <v>4031</v>
      </c>
      <c r="F186" s="11" t="s">
        <v>4032</v>
      </c>
      <c r="G186" s="11" t="s">
        <v>4033</v>
      </c>
      <c r="H186" s="11" t="s">
        <v>4034</v>
      </c>
    </row>
    <row r="187" spans="1:8" ht="47.25" customHeight="1" x14ac:dyDescent="0.2">
      <c r="A187" s="11" t="s">
        <v>1555</v>
      </c>
      <c r="B187" s="11" t="s">
        <v>4035</v>
      </c>
      <c r="C187" s="11" t="s">
        <v>4012</v>
      </c>
      <c r="D187" s="11" t="s">
        <v>4036</v>
      </c>
      <c r="E187" s="11" t="s">
        <v>4037</v>
      </c>
      <c r="F187" s="11" t="s">
        <v>4038</v>
      </c>
      <c r="G187" s="11" t="s">
        <v>4039</v>
      </c>
      <c r="H187" s="11" t="s">
        <v>4040</v>
      </c>
    </row>
    <row r="188" spans="1:8" ht="33" customHeight="1" x14ac:dyDescent="0.2">
      <c r="A188" s="11" t="s">
        <v>1590</v>
      </c>
      <c r="B188" s="11" t="s">
        <v>1356</v>
      </c>
      <c r="C188" s="11" t="s">
        <v>4041</v>
      </c>
      <c r="D188" s="11" t="s">
        <v>4042</v>
      </c>
      <c r="E188" s="11" t="s">
        <v>4043</v>
      </c>
      <c r="F188" s="11" t="s">
        <v>4044</v>
      </c>
      <c r="G188" s="11" t="s">
        <v>4045</v>
      </c>
      <c r="H188" s="11" t="s">
        <v>4046</v>
      </c>
    </row>
    <row r="189" spans="1:8" ht="33" customHeight="1" x14ac:dyDescent="0.2">
      <c r="A189" s="11" t="s">
        <v>1590</v>
      </c>
      <c r="B189" s="11" t="s">
        <v>1356</v>
      </c>
      <c r="C189" s="11" t="s">
        <v>4041</v>
      </c>
      <c r="D189" s="11" t="s">
        <v>4047</v>
      </c>
      <c r="E189" s="11" t="s">
        <v>4048</v>
      </c>
      <c r="F189" s="11" t="s">
        <v>4049</v>
      </c>
      <c r="G189" s="11" t="s">
        <v>4050</v>
      </c>
      <c r="H189" s="11" t="s">
        <v>4051</v>
      </c>
    </row>
    <row r="190" spans="1:8" ht="33" customHeight="1" x14ac:dyDescent="0.2">
      <c r="A190" s="11" t="s">
        <v>1590</v>
      </c>
      <c r="B190" s="11" t="s">
        <v>1356</v>
      </c>
      <c r="C190" s="11" t="s">
        <v>4041</v>
      </c>
      <c r="D190" s="11" t="s">
        <v>4052</v>
      </c>
      <c r="E190" s="11" t="s">
        <v>4053</v>
      </c>
      <c r="F190" s="11" t="s">
        <v>4049</v>
      </c>
      <c r="G190" s="11" t="s">
        <v>4054</v>
      </c>
      <c r="H190" s="11" t="s">
        <v>4055</v>
      </c>
    </row>
    <row r="191" spans="1:8" ht="47.25" customHeight="1" x14ac:dyDescent="0.2">
      <c r="A191" s="11" t="s">
        <v>1590</v>
      </c>
      <c r="B191" s="11" t="s">
        <v>1356</v>
      </c>
      <c r="C191" s="11" t="s">
        <v>4041</v>
      </c>
      <c r="D191" s="11" t="s">
        <v>4056</v>
      </c>
      <c r="E191" s="11" t="s">
        <v>4057</v>
      </c>
      <c r="F191" s="11" t="s">
        <v>4049</v>
      </c>
      <c r="G191" s="11" t="s">
        <v>4058</v>
      </c>
      <c r="H191" s="11" t="s">
        <v>4059</v>
      </c>
    </row>
    <row r="192" spans="1:8" ht="33" customHeight="1" x14ac:dyDescent="0.2">
      <c r="A192" s="11" t="s">
        <v>1619</v>
      </c>
      <c r="B192" s="11" t="s">
        <v>1356</v>
      </c>
      <c r="C192" s="11" t="s">
        <v>697</v>
      </c>
      <c r="D192" s="11" t="s">
        <v>4060</v>
      </c>
      <c r="E192" s="11" t="s">
        <v>4061</v>
      </c>
      <c r="F192" s="11" t="s">
        <v>4062</v>
      </c>
      <c r="G192" s="11" t="s">
        <v>4063</v>
      </c>
      <c r="H192" s="11" t="s">
        <v>4064</v>
      </c>
    </row>
    <row r="193" spans="1:8" ht="33" customHeight="1" x14ac:dyDescent="0.2">
      <c r="A193" s="11" t="s">
        <v>1619</v>
      </c>
      <c r="B193" s="11" t="s">
        <v>4065</v>
      </c>
      <c r="C193" s="11" t="s">
        <v>4065</v>
      </c>
      <c r="D193" s="11" t="s">
        <v>4060</v>
      </c>
      <c r="E193" s="11" t="s">
        <v>4066</v>
      </c>
      <c r="F193" s="11" t="s">
        <v>4062</v>
      </c>
      <c r="G193" s="11" t="s">
        <v>4063</v>
      </c>
      <c r="H193" s="11" t="s">
        <v>4067</v>
      </c>
    </row>
    <row r="194" spans="1:8" ht="47.25" customHeight="1" x14ac:dyDescent="0.2">
      <c r="A194" s="11" t="s">
        <v>1619</v>
      </c>
      <c r="B194" s="11" t="s">
        <v>1356</v>
      </c>
      <c r="C194" s="11" t="s">
        <v>697</v>
      </c>
      <c r="D194" s="11" t="s">
        <v>4068</v>
      </c>
      <c r="E194" s="11" t="s">
        <v>4069</v>
      </c>
      <c r="F194" s="11" t="s">
        <v>4070</v>
      </c>
      <c r="G194" s="11" t="s">
        <v>4071</v>
      </c>
      <c r="H194" s="11" t="s">
        <v>4072</v>
      </c>
    </row>
    <row r="195" spans="1:8" ht="47.25" customHeight="1" x14ac:dyDescent="0.2">
      <c r="A195" s="11" t="s">
        <v>1619</v>
      </c>
      <c r="B195" s="11" t="s">
        <v>4065</v>
      </c>
      <c r="C195" s="11" t="s">
        <v>4065</v>
      </c>
      <c r="D195" s="11" t="s">
        <v>4068</v>
      </c>
      <c r="E195" s="11" t="s">
        <v>4073</v>
      </c>
      <c r="F195" s="11" t="s">
        <v>4070</v>
      </c>
      <c r="G195" s="11" t="s">
        <v>4071</v>
      </c>
      <c r="H195" s="11" t="s">
        <v>4074</v>
      </c>
    </row>
    <row r="196" spans="1:8" ht="61.5" customHeight="1" x14ac:dyDescent="0.2">
      <c r="A196" s="11" t="s">
        <v>1619</v>
      </c>
      <c r="B196" s="11" t="s">
        <v>4075</v>
      </c>
      <c r="C196" s="11" t="s">
        <v>4076</v>
      </c>
      <c r="D196" s="11" t="s">
        <v>4077</v>
      </c>
      <c r="E196" s="11" t="s">
        <v>4078</v>
      </c>
      <c r="F196" s="11" t="s">
        <v>4062</v>
      </c>
      <c r="G196" s="11" t="s">
        <v>4079</v>
      </c>
      <c r="H196" s="11" t="s">
        <v>4080</v>
      </c>
    </row>
    <row r="197" spans="1:8" ht="47.25" customHeight="1" x14ac:dyDescent="0.2">
      <c r="A197" s="11" t="s">
        <v>1647</v>
      </c>
      <c r="B197" s="11" t="s">
        <v>1356</v>
      </c>
      <c r="C197" s="11" t="s">
        <v>4081</v>
      </c>
      <c r="D197" s="11" t="s">
        <v>4082</v>
      </c>
      <c r="E197" s="11" t="s">
        <v>4083</v>
      </c>
      <c r="F197" s="11" t="s">
        <v>4084</v>
      </c>
      <c r="G197" s="11" t="s">
        <v>4085</v>
      </c>
      <c r="H197" s="11" t="s">
        <v>4086</v>
      </c>
    </row>
    <row r="198" spans="1:8" ht="33" customHeight="1" x14ac:dyDescent="0.2">
      <c r="A198" s="11" t="s">
        <v>1647</v>
      </c>
      <c r="B198" s="11" t="s">
        <v>4087</v>
      </c>
      <c r="C198" s="11" t="s">
        <v>4088</v>
      </c>
      <c r="D198" s="11" t="s">
        <v>4089</v>
      </c>
      <c r="E198" s="11" t="s">
        <v>4090</v>
      </c>
      <c r="F198" s="11" t="s">
        <v>4091</v>
      </c>
      <c r="G198" s="11" t="s">
        <v>4092</v>
      </c>
      <c r="H198" s="11" t="s">
        <v>4093</v>
      </c>
    </row>
    <row r="199" spans="1:8" ht="47.25" customHeight="1" x14ac:dyDescent="0.2">
      <c r="A199" s="11" t="s">
        <v>1647</v>
      </c>
      <c r="B199" s="11" t="s">
        <v>1356</v>
      </c>
      <c r="C199" s="11" t="s">
        <v>4081</v>
      </c>
      <c r="D199" s="11" t="s">
        <v>4094</v>
      </c>
      <c r="E199" s="11" t="s">
        <v>4095</v>
      </c>
      <c r="F199" s="11" t="s">
        <v>4096</v>
      </c>
      <c r="G199" s="11" t="s">
        <v>4097</v>
      </c>
      <c r="H199" s="11" t="s">
        <v>4098</v>
      </c>
    </row>
    <row r="200" spans="1:8" ht="33" customHeight="1" x14ac:dyDescent="0.2">
      <c r="A200" s="11" t="s">
        <v>1647</v>
      </c>
      <c r="B200" s="11" t="s">
        <v>4099</v>
      </c>
      <c r="C200" s="11" t="s">
        <v>4100</v>
      </c>
      <c r="D200" s="11" t="s">
        <v>4094</v>
      </c>
      <c r="E200" s="11" t="s">
        <v>4101</v>
      </c>
      <c r="F200" s="11" t="s">
        <v>4096</v>
      </c>
      <c r="G200" s="11" t="s">
        <v>4097</v>
      </c>
      <c r="H200" s="11" t="s">
        <v>4102</v>
      </c>
    </row>
    <row r="201" spans="1:8" ht="33" customHeight="1" x14ac:dyDescent="0.2">
      <c r="A201" s="11" t="s">
        <v>1675</v>
      </c>
      <c r="B201" s="11" t="s">
        <v>1356</v>
      </c>
      <c r="C201" s="11" t="s">
        <v>4103</v>
      </c>
      <c r="D201" s="11" t="s">
        <v>4104</v>
      </c>
      <c r="E201" s="11" t="s">
        <v>4105</v>
      </c>
      <c r="F201" s="11" t="s">
        <v>4106</v>
      </c>
      <c r="G201" s="11" t="s">
        <v>4107</v>
      </c>
      <c r="H201" s="11" t="s">
        <v>4108</v>
      </c>
    </row>
    <row r="202" spans="1:8" ht="18" customHeight="1" x14ac:dyDescent="0.2">
      <c r="A202" s="11" t="s">
        <v>1675</v>
      </c>
      <c r="B202" s="11" t="s">
        <v>1356</v>
      </c>
      <c r="C202" s="11" t="s">
        <v>1932</v>
      </c>
      <c r="D202" s="11" t="s">
        <v>4104</v>
      </c>
      <c r="E202" s="11" t="s">
        <v>4109</v>
      </c>
      <c r="F202" s="11" t="s">
        <v>4106</v>
      </c>
      <c r="G202" s="11" t="s">
        <v>4107</v>
      </c>
      <c r="H202" s="11" t="s">
        <v>4110</v>
      </c>
    </row>
    <row r="203" spans="1:8" ht="33" customHeight="1" x14ac:dyDescent="0.2">
      <c r="A203" s="11" t="s">
        <v>1675</v>
      </c>
      <c r="B203" s="11" t="s">
        <v>3159</v>
      </c>
      <c r="C203" s="11" t="s">
        <v>4111</v>
      </c>
      <c r="D203" s="11" t="s">
        <v>4104</v>
      </c>
      <c r="E203" s="11" t="s">
        <v>4112</v>
      </c>
      <c r="F203" s="11" t="s">
        <v>4106</v>
      </c>
      <c r="G203" s="11" t="s">
        <v>4107</v>
      </c>
      <c r="H203" s="11" t="s">
        <v>4113</v>
      </c>
    </row>
    <row r="204" spans="1:8" ht="33" customHeight="1" x14ac:dyDescent="0.2">
      <c r="A204" s="11" t="s">
        <v>1675</v>
      </c>
      <c r="B204" s="11" t="s">
        <v>3163</v>
      </c>
      <c r="C204" s="11" t="s">
        <v>3163</v>
      </c>
      <c r="D204" s="11" t="s">
        <v>4104</v>
      </c>
      <c r="E204" s="11" t="s">
        <v>4114</v>
      </c>
      <c r="F204" s="11" t="s">
        <v>4106</v>
      </c>
      <c r="G204" s="11" t="s">
        <v>4107</v>
      </c>
      <c r="H204" s="11" t="s">
        <v>4115</v>
      </c>
    </row>
    <row r="205" spans="1:8" ht="47.25" customHeight="1" x14ac:dyDescent="0.2">
      <c r="A205" s="11" t="s">
        <v>1704</v>
      </c>
      <c r="B205" s="11" t="s">
        <v>1714</v>
      </c>
      <c r="C205" s="11" t="s">
        <v>4116</v>
      </c>
      <c r="D205" s="11" t="s">
        <v>4117</v>
      </c>
      <c r="E205" s="11" t="s">
        <v>4118</v>
      </c>
      <c r="F205" s="11" t="s">
        <v>4119</v>
      </c>
      <c r="G205" s="11" t="s">
        <v>4120</v>
      </c>
      <c r="H205" s="11" t="s">
        <v>4121</v>
      </c>
    </row>
    <row r="206" spans="1:8" ht="18" customHeight="1" x14ac:dyDescent="0.2">
      <c r="A206" s="11" t="s">
        <v>1704</v>
      </c>
      <c r="B206" s="11" t="s">
        <v>1714</v>
      </c>
      <c r="C206" s="11" t="s">
        <v>4116</v>
      </c>
      <c r="D206" s="11" t="s">
        <v>4122</v>
      </c>
      <c r="E206" s="11" t="s">
        <v>4123</v>
      </c>
      <c r="F206" s="11" t="s">
        <v>4124</v>
      </c>
      <c r="G206" s="11" t="s">
        <v>4125</v>
      </c>
      <c r="H206" s="11" t="s">
        <v>4126</v>
      </c>
    </row>
    <row r="207" spans="1:8" ht="33" customHeight="1" x14ac:dyDescent="0.2">
      <c r="A207" s="11" t="s">
        <v>1704</v>
      </c>
      <c r="B207" s="11" t="s">
        <v>1714</v>
      </c>
      <c r="C207" s="11" t="s">
        <v>4116</v>
      </c>
      <c r="D207" s="11" t="s">
        <v>4127</v>
      </c>
      <c r="E207" s="11" t="s">
        <v>4128</v>
      </c>
      <c r="F207" s="11" t="s">
        <v>4124</v>
      </c>
      <c r="G207" s="11" t="s">
        <v>4129</v>
      </c>
      <c r="H207" s="11" t="s">
        <v>4130</v>
      </c>
    </row>
    <row r="208" spans="1:8" ht="47.25" customHeight="1" x14ac:dyDescent="0.2">
      <c r="A208" s="11" t="s">
        <v>1704</v>
      </c>
      <c r="B208" s="11" t="s">
        <v>1714</v>
      </c>
      <c r="C208" s="11" t="s">
        <v>4116</v>
      </c>
      <c r="D208" s="11" t="s">
        <v>4131</v>
      </c>
      <c r="E208" s="11" t="s">
        <v>4132</v>
      </c>
      <c r="F208" s="11" t="s">
        <v>4133</v>
      </c>
      <c r="G208" s="11" t="s">
        <v>4134</v>
      </c>
      <c r="H208" s="11" t="s">
        <v>4135</v>
      </c>
    </row>
    <row r="209" spans="1:8" ht="33" customHeight="1" x14ac:dyDescent="0.2">
      <c r="A209" s="11" t="s">
        <v>1733</v>
      </c>
      <c r="B209" s="11" t="s">
        <v>3136</v>
      </c>
      <c r="C209" s="11" t="s">
        <v>4136</v>
      </c>
      <c r="D209" s="11" t="s">
        <v>4137</v>
      </c>
      <c r="E209" s="11" t="s">
        <v>4138</v>
      </c>
      <c r="F209" s="11" t="s">
        <v>4139</v>
      </c>
      <c r="G209" s="11" t="s">
        <v>4140</v>
      </c>
      <c r="H209" s="11" t="s">
        <v>4141</v>
      </c>
    </row>
    <row r="210" spans="1:8" ht="33" customHeight="1" x14ac:dyDescent="0.2">
      <c r="A210" s="11" t="s">
        <v>1733</v>
      </c>
      <c r="B210" s="11" t="s">
        <v>4142</v>
      </c>
      <c r="C210" s="11" t="s">
        <v>4143</v>
      </c>
      <c r="D210" s="11" t="s">
        <v>4137</v>
      </c>
      <c r="E210" s="11" t="s">
        <v>4144</v>
      </c>
      <c r="F210" s="11" t="s">
        <v>4145</v>
      </c>
      <c r="G210" s="11" t="s">
        <v>4146</v>
      </c>
      <c r="H210" s="11" t="s">
        <v>4147</v>
      </c>
    </row>
    <row r="211" spans="1:8" ht="33" customHeight="1" x14ac:dyDescent="0.2">
      <c r="A211" s="11" t="s">
        <v>1733</v>
      </c>
      <c r="B211" s="11" t="s">
        <v>4148</v>
      </c>
      <c r="C211" s="11" t="s">
        <v>4149</v>
      </c>
      <c r="D211" s="11" t="s">
        <v>4137</v>
      </c>
      <c r="E211" s="11" t="s">
        <v>4150</v>
      </c>
      <c r="F211" s="11" t="s">
        <v>4151</v>
      </c>
      <c r="G211" s="11" t="s">
        <v>4152</v>
      </c>
      <c r="H211" s="11" t="s">
        <v>4153</v>
      </c>
    </row>
    <row r="212" spans="1:8" ht="33" customHeight="1" x14ac:dyDescent="0.2">
      <c r="A212" s="11" t="s">
        <v>1733</v>
      </c>
      <c r="B212" s="11" t="s">
        <v>4148</v>
      </c>
      <c r="C212" s="11" t="s">
        <v>4154</v>
      </c>
      <c r="D212" s="11" t="s">
        <v>4137</v>
      </c>
      <c r="E212" s="11" t="s">
        <v>4155</v>
      </c>
      <c r="F212" s="11" t="s">
        <v>4156</v>
      </c>
      <c r="G212" s="11" t="s">
        <v>4157</v>
      </c>
      <c r="H212" s="11" t="s">
        <v>4158</v>
      </c>
    </row>
    <row r="213" spans="1:8" ht="33" customHeight="1" x14ac:dyDescent="0.2">
      <c r="A213" s="11" t="s">
        <v>1761</v>
      </c>
      <c r="B213" s="11" t="s">
        <v>1770</v>
      </c>
      <c r="C213" s="11" t="s">
        <v>4159</v>
      </c>
      <c r="D213" s="11" t="s">
        <v>4160</v>
      </c>
      <c r="E213" s="11" t="s">
        <v>4161</v>
      </c>
      <c r="F213" s="11" t="s">
        <v>4162</v>
      </c>
      <c r="G213" s="11" t="s">
        <v>4163</v>
      </c>
      <c r="H213" s="11" t="s">
        <v>4164</v>
      </c>
    </row>
    <row r="214" spans="1:8" ht="33" customHeight="1" x14ac:dyDescent="0.2">
      <c r="A214" s="11" t="s">
        <v>1761</v>
      </c>
      <c r="B214" s="11" t="s">
        <v>1770</v>
      </c>
      <c r="C214" s="11" t="s">
        <v>4159</v>
      </c>
      <c r="D214" s="11" t="s">
        <v>4165</v>
      </c>
      <c r="E214" s="11" t="s">
        <v>4166</v>
      </c>
      <c r="F214" s="11" t="s">
        <v>4162</v>
      </c>
      <c r="G214" s="11" t="s">
        <v>4167</v>
      </c>
      <c r="H214" s="11" t="s">
        <v>4168</v>
      </c>
    </row>
    <row r="215" spans="1:8" ht="33" customHeight="1" x14ac:dyDescent="0.2">
      <c r="A215" s="11" t="s">
        <v>1761</v>
      </c>
      <c r="B215" s="11" t="s">
        <v>1770</v>
      </c>
      <c r="C215" s="11" t="s">
        <v>4159</v>
      </c>
      <c r="D215" s="11" t="s">
        <v>4169</v>
      </c>
      <c r="E215" s="11" t="s">
        <v>4170</v>
      </c>
      <c r="F215" s="11" t="s">
        <v>4171</v>
      </c>
      <c r="G215" s="11" t="s">
        <v>4172</v>
      </c>
      <c r="H215" s="11" t="s">
        <v>4173</v>
      </c>
    </row>
    <row r="216" spans="1:8" ht="33" customHeight="1" x14ac:dyDescent="0.2">
      <c r="A216" s="11" t="s">
        <v>1761</v>
      </c>
      <c r="B216" s="11" t="s">
        <v>1770</v>
      </c>
      <c r="C216" s="11" t="s">
        <v>4159</v>
      </c>
      <c r="D216" s="11" t="s">
        <v>4174</v>
      </c>
      <c r="E216" s="11" t="s">
        <v>4175</v>
      </c>
      <c r="F216" s="11" t="s">
        <v>4162</v>
      </c>
      <c r="G216" s="11" t="s">
        <v>4176</v>
      </c>
      <c r="H216" s="11" t="s">
        <v>4177</v>
      </c>
    </row>
    <row r="217" spans="1:8" ht="33" customHeight="1" x14ac:dyDescent="0.2">
      <c r="A217" s="11" t="s">
        <v>1788</v>
      </c>
      <c r="B217" s="11" t="s">
        <v>3136</v>
      </c>
      <c r="C217" s="11" t="s">
        <v>3136</v>
      </c>
      <c r="D217" s="11" t="s">
        <v>4178</v>
      </c>
      <c r="E217" s="11" t="s">
        <v>4179</v>
      </c>
      <c r="F217" s="11" t="s">
        <v>4180</v>
      </c>
      <c r="G217" s="11" t="s">
        <v>4181</v>
      </c>
      <c r="H217" s="11" t="s">
        <v>4182</v>
      </c>
    </row>
    <row r="218" spans="1:8" ht="33" customHeight="1" x14ac:dyDescent="0.2">
      <c r="A218" s="11" t="s">
        <v>1788</v>
      </c>
      <c r="B218" s="11" t="s">
        <v>4183</v>
      </c>
      <c r="C218" s="11" t="s">
        <v>4184</v>
      </c>
      <c r="D218" s="11" t="s">
        <v>4178</v>
      </c>
      <c r="E218" s="11" t="s">
        <v>4185</v>
      </c>
      <c r="F218" s="11" t="s">
        <v>4180</v>
      </c>
      <c r="G218" s="11" t="s">
        <v>4181</v>
      </c>
      <c r="H218" s="11" t="s">
        <v>4186</v>
      </c>
    </row>
    <row r="219" spans="1:8" ht="33" customHeight="1" x14ac:dyDescent="0.2">
      <c r="A219" s="11" t="s">
        <v>1788</v>
      </c>
      <c r="B219" s="11" t="s">
        <v>3159</v>
      </c>
      <c r="C219" s="11" t="s">
        <v>4187</v>
      </c>
      <c r="D219" s="11" t="s">
        <v>4178</v>
      </c>
      <c r="E219" s="11" t="s">
        <v>4188</v>
      </c>
      <c r="F219" s="11" t="s">
        <v>4180</v>
      </c>
      <c r="G219" s="11" t="s">
        <v>4181</v>
      </c>
      <c r="H219" s="11" t="s">
        <v>4189</v>
      </c>
    </row>
    <row r="220" spans="1:8" ht="33" customHeight="1" x14ac:dyDescent="0.2">
      <c r="A220" s="11" t="s">
        <v>1788</v>
      </c>
      <c r="B220" s="11" t="s">
        <v>4190</v>
      </c>
      <c r="C220" s="11" t="s">
        <v>4191</v>
      </c>
      <c r="D220" s="11" t="s">
        <v>4192</v>
      </c>
      <c r="E220" s="11" t="s">
        <v>4193</v>
      </c>
      <c r="F220" s="11" t="s">
        <v>4194</v>
      </c>
      <c r="G220" s="11" t="s">
        <v>4195</v>
      </c>
      <c r="H220" s="11" t="s">
        <v>4196</v>
      </c>
    </row>
    <row r="221" spans="1:8" ht="33" customHeight="1" x14ac:dyDescent="0.2">
      <c r="A221" s="11" t="s">
        <v>1788</v>
      </c>
      <c r="B221" s="11" t="s">
        <v>3136</v>
      </c>
      <c r="C221" s="11" t="s">
        <v>3136</v>
      </c>
      <c r="D221" s="11" t="s">
        <v>4197</v>
      </c>
      <c r="E221" s="11" t="s">
        <v>4198</v>
      </c>
      <c r="F221" s="11" t="s">
        <v>4199</v>
      </c>
      <c r="G221" s="11" t="s">
        <v>4200</v>
      </c>
      <c r="H221" s="11" t="s">
        <v>4201</v>
      </c>
    </row>
    <row r="222" spans="1:8" ht="33" customHeight="1" x14ac:dyDescent="0.2">
      <c r="A222" s="11" t="s">
        <v>1788</v>
      </c>
      <c r="B222" s="11" t="s">
        <v>4183</v>
      </c>
      <c r="C222" s="11" t="s">
        <v>4184</v>
      </c>
      <c r="D222" s="11" t="s">
        <v>4197</v>
      </c>
      <c r="E222" s="11" t="s">
        <v>4202</v>
      </c>
      <c r="F222" s="11" t="s">
        <v>4199</v>
      </c>
      <c r="G222" s="11" t="s">
        <v>4200</v>
      </c>
      <c r="H222" s="11" t="s">
        <v>4203</v>
      </c>
    </row>
    <row r="223" spans="1:8" ht="33" customHeight="1" x14ac:dyDescent="0.2">
      <c r="A223" s="11" t="s">
        <v>1788</v>
      </c>
      <c r="B223" s="11" t="s">
        <v>3159</v>
      </c>
      <c r="C223" s="11" t="s">
        <v>4204</v>
      </c>
      <c r="D223" s="11" t="s">
        <v>4197</v>
      </c>
      <c r="E223" s="11" t="s">
        <v>4205</v>
      </c>
      <c r="F223" s="11" t="s">
        <v>4199</v>
      </c>
      <c r="G223" s="11" t="s">
        <v>4200</v>
      </c>
      <c r="H223" s="11" t="s">
        <v>4206</v>
      </c>
    </row>
    <row r="224" spans="1:8" ht="33" customHeight="1" x14ac:dyDescent="0.2">
      <c r="A224" s="11" t="s">
        <v>1788</v>
      </c>
      <c r="B224" s="11" t="s">
        <v>4207</v>
      </c>
      <c r="C224" s="11" t="s">
        <v>4208</v>
      </c>
      <c r="D224" s="11" t="s">
        <v>4209</v>
      </c>
      <c r="E224" s="11" t="s">
        <v>4210</v>
      </c>
      <c r="F224" s="11" t="s">
        <v>4211</v>
      </c>
      <c r="G224" s="11" t="s">
        <v>4212</v>
      </c>
      <c r="H224" s="11" t="s">
        <v>4213</v>
      </c>
    </row>
    <row r="225" spans="1:8" ht="18" customHeight="1" x14ac:dyDescent="0.2">
      <c r="A225" s="3"/>
      <c r="B225" s="3"/>
      <c r="C225" s="3"/>
      <c r="D225" s="3"/>
      <c r="E225" s="3"/>
      <c r="F225" s="3"/>
      <c r="G225" s="3"/>
      <c r="H225" s="3"/>
    </row>
    <row r="226" spans="1:8" ht="33" customHeight="1" x14ac:dyDescent="0.2">
      <c r="A226" s="38" t="s">
        <v>1823</v>
      </c>
      <c r="B226" s="38" t="s">
        <v>2246</v>
      </c>
      <c r="C226" s="38" t="s">
        <v>4214</v>
      </c>
      <c r="D226" s="38" t="s">
        <v>4215</v>
      </c>
      <c r="E226" s="38" t="s">
        <v>4216</v>
      </c>
      <c r="F226" s="38" t="s">
        <v>3163</v>
      </c>
      <c r="G226" s="38" t="s">
        <v>4217</v>
      </c>
      <c r="H226" s="38" t="s">
        <v>4218</v>
      </c>
    </row>
    <row r="227" spans="1:8" ht="33" customHeight="1" x14ac:dyDescent="0.2">
      <c r="A227" s="38" t="s">
        <v>1823</v>
      </c>
      <c r="B227" s="38" t="s">
        <v>2246</v>
      </c>
      <c r="C227" s="38" t="s">
        <v>4214</v>
      </c>
      <c r="D227" s="38" t="s">
        <v>4219</v>
      </c>
      <c r="E227" s="38" t="s">
        <v>4220</v>
      </c>
      <c r="F227" s="38" t="s">
        <v>3163</v>
      </c>
      <c r="G227" s="38" t="s">
        <v>4221</v>
      </c>
      <c r="H227" s="38" t="s">
        <v>4222</v>
      </c>
    </row>
    <row r="228" spans="1:8" ht="33" customHeight="1" x14ac:dyDescent="0.2">
      <c r="A228" s="38" t="s">
        <v>1823</v>
      </c>
      <c r="B228" s="38" t="s">
        <v>4223</v>
      </c>
      <c r="C228" s="38" t="s">
        <v>4224</v>
      </c>
      <c r="D228" s="38" t="s">
        <v>4225</v>
      </c>
      <c r="E228" s="38" t="s">
        <v>4226</v>
      </c>
      <c r="F228" s="38" t="s">
        <v>4227</v>
      </c>
      <c r="G228" s="38" t="s">
        <v>4228</v>
      </c>
      <c r="H228" s="38" t="s">
        <v>4229</v>
      </c>
    </row>
    <row r="229" spans="1:8" ht="47.25" customHeight="1" x14ac:dyDescent="0.2">
      <c r="A229" s="38" t="s">
        <v>1823</v>
      </c>
      <c r="B229" s="38" t="s">
        <v>2246</v>
      </c>
      <c r="C229" s="38" t="s">
        <v>4214</v>
      </c>
      <c r="D229" s="38" t="s">
        <v>4230</v>
      </c>
      <c r="E229" s="38" t="s">
        <v>4231</v>
      </c>
      <c r="F229" s="38" t="s">
        <v>4232</v>
      </c>
      <c r="G229" s="38" t="s">
        <v>4233</v>
      </c>
      <c r="H229" s="38" t="s">
        <v>4234</v>
      </c>
    </row>
    <row r="230" spans="1:8" ht="47.25" customHeight="1" x14ac:dyDescent="0.2">
      <c r="A230" s="38" t="s">
        <v>1823</v>
      </c>
      <c r="B230" s="38" t="s">
        <v>3163</v>
      </c>
      <c r="C230" s="38" t="s">
        <v>4214</v>
      </c>
      <c r="D230" s="38" t="s">
        <v>4235</v>
      </c>
      <c r="E230" s="38" t="s">
        <v>4236</v>
      </c>
      <c r="F230" s="38" t="s">
        <v>4237</v>
      </c>
      <c r="G230" s="38" t="s">
        <v>4238</v>
      </c>
      <c r="H230" s="38" t="s">
        <v>4239</v>
      </c>
    </row>
    <row r="231" spans="1:8" ht="33" customHeight="1" x14ac:dyDescent="0.2">
      <c r="A231" s="38" t="s">
        <v>1823</v>
      </c>
      <c r="B231" s="38" t="s">
        <v>4240</v>
      </c>
      <c r="C231" s="38" t="s">
        <v>4224</v>
      </c>
      <c r="D231" s="38" t="s">
        <v>4241</v>
      </c>
      <c r="E231" s="38" t="s">
        <v>4242</v>
      </c>
      <c r="F231" s="38" t="s">
        <v>4243</v>
      </c>
      <c r="G231" s="38" t="s">
        <v>4244</v>
      </c>
      <c r="H231" s="38" t="s">
        <v>4245</v>
      </c>
    </row>
    <row r="232" spans="1:8" ht="33" customHeight="1" x14ac:dyDescent="0.2">
      <c r="A232" s="38" t="s">
        <v>1857</v>
      </c>
      <c r="B232" s="38" t="s">
        <v>4246</v>
      </c>
      <c r="C232" s="38" t="s">
        <v>4247</v>
      </c>
      <c r="D232" s="38" t="s">
        <v>4248</v>
      </c>
      <c r="E232" s="38" t="s">
        <v>4249</v>
      </c>
      <c r="F232" s="38" t="s">
        <v>4250</v>
      </c>
      <c r="G232" s="38" t="s">
        <v>4251</v>
      </c>
      <c r="H232" s="38" t="s">
        <v>4252</v>
      </c>
    </row>
    <row r="233" spans="1:8" ht="47.25" customHeight="1" x14ac:dyDescent="0.2">
      <c r="A233" s="38" t="s">
        <v>1857</v>
      </c>
      <c r="B233" s="38" t="s">
        <v>4246</v>
      </c>
      <c r="C233" s="38" t="s">
        <v>4247</v>
      </c>
      <c r="D233" s="38" t="s">
        <v>4253</v>
      </c>
      <c r="E233" s="38" t="s">
        <v>4254</v>
      </c>
      <c r="F233" s="38" t="s">
        <v>4255</v>
      </c>
      <c r="G233" s="38" t="s">
        <v>4256</v>
      </c>
      <c r="H233" s="38" t="s">
        <v>4257</v>
      </c>
    </row>
    <row r="234" spans="1:8" ht="33" customHeight="1" x14ac:dyDescent="0.2">
      <c r="A234" s="38" t="s">
        <v>1857</v>
      </c>
      <c r="B234" s="38" t="s">
        <v>4258</v>
      </c>
      <c r="C234" s="38" t="s">
        <v>4247</v>
      </c>
      <c r="D234" s="38" t="s">
        <v>4259</v>
      </c>
      <c r="E234" s="38" t="s">
        <v>4260</v>
      </c>
      <c r="F234" s="38" t="s">
        <v>4246</v>
      </c>
      <c r="G234" s="38" t="s">
        <v>4261</v>
      </c>
      <c r="H234" s="38" t="s">
        <v>4262</v>
      </c>
    </row>
    <row r="235" spans="1:8" ht="33" customHeight="1" x14ac:dyDescent="0.2">
      <c r="A235" s="38" t="s">
        <v>1857</v>
      </c>
      <c r="B235" s="38" t="s">
        <v>4246</v>
      </c>
      <c r="C235" s="38" t="s">
        <v>4247</v>
      </c>
      <c r="D235" s="38" t="s">
        <v>4263</v>
      </c>
      <c r="E235" s="38" t="s">
        <v>4264</v>
      </c>
      <c r="F235" s="38" t="s">
        <v>4255</v>
      </c>
      <c r="G235" s="38" t="s">
        <v>4265</v>
      </c>
      <c r="H235" s="38" t="s">
        <v>4266</v>
      </c>
    </row>
    <row r="236" spans="1:8" ht="33" customHeight="1" x14ac:dyDescent="0.2">
      <c r="A236" s="38" t="s">
        <v>1857</v>
      </c>
      <c r="B236" s="38" t="s">
        <v>4267</v>
      </c>
      <c r="C236" s="38" t="s">
        <v>4268</v>
      </c>
      <c r="D236" s="38" t="s">
        <v>4269</v>
      </c>
      <c r="E236" s="38" t="s">
        <v>4270</v>
      </c>
      <c r="F236" s="38" t="s">
        <v>4255</v>
      </c>
      <c r="G236" s="38" t="s">
        <v>4271</v>
      </c>
      <c r="H236" s="38" t="s">
        <v>4272</v>
      </c>
    </row>
    <row r="237" spans="1:8" ht="33" customHeight="1" x14ac:dyDescent="0.2">
      <c r="A237" s="38" t="s">
        <v>1891</v>
      </c>
      <c r="B237" s="38" t="s">
        <v>4273</v>
      </c>
      <c r="C237" s="38" t="s">
        <v>4274</v>
      </c>
      <c r="D237" s="38" t="s">
        <v>4275</v>
      </c>
      <c r="E237" s="38" t="s">
        <v>4276</v>
      </c>
      <c r="F237" s="38" t="s">
        <v>4277</v>
      </c>
      <c r="G237" s="38" t="s">
        <v>4278</v>
      </c>
      <c r="H237" s="38" t="s">
        <v>4279</v>
      </c>
    </row>
    <row r="238" spans="1:8" ht="47.25" customHeight="1" x14ac:dyDescent="0.2">
      <c r="A238" s="38" t="s">
        <v>1891</v>
      </c>
      <c r="B238" s="38" t="s">
        <v>4273</v>
      </c>
      <c r="C238" s="38" t="s">
        <v>4274</v>
      </c>
      <c r="D238" s="38" t="s">
        <v>4280</v>
      </c>
      <c r="E238" s="38" t="s">
        <v>4281</v>
      </c>
      <c r="F238" s="38" t="s">
        <v>4282</v>
      </c>
      <c r="G238" s="38" t="s">
        <v>4283</v>
      </c>
      <c r="H238" s="38" t="s">
        <v>4284</v>
      </c>
    </row>
    <row r="239" spans="1:8" ht="33" customHeight="1" x14ac:dyDescent="0.2">
      <c r="A239" s="38" t="s">
        <v>1891</v>
      </c>
      <c r="B239" s="38" t="s">
        <v>4285</v>
      </c>
      <c r="C239" s="38" t="s">
        <v>4286</v>
      </c>
      <c r="D239" s="38" t="s">
        <v>4287</v>
      </c>
      <c r="E239" s="38" t="s">
        <v>4288</v>
      </c>
      <c r="F239" s="38" t="s">
        <v>4289</v>
      </c>
      <c r="G239" s="38" t="s">
        <v>4290</v>
      </c>
      <c r="H239" s="38" t="s">
        <v>4291</v>
      </c>
    </row>
    <row r="240" spans="1:8" ht="33" customHeight="1" x14ac:dyDescent="0.2">
      <c r="A240" s="38" t="s">
        <v>1891</v>
      </c>
      <c r="B240" s="38" t="s">
        <v>4285</v>
      </c>
      <c r="C240" s="38" t="s">
        <v>4286</v>
      </c>
      <c r="D240" s="38" t="s">
        <v>4292</v>
      </c>
      <c r="E240" s="38" t="s">
        <v>4293</v>
      </c>
      <c r="F240" s="38" t="s">
        <v>4289</v>
      </c>
      <c r="G240" s="38" t="s">
        <v>4294</v>
      </c>
      <c r="H240" s="38" t="s">
        <v>4295</v>
      </c>
    </row>
    <row r="241" spans="1:8" ht="47.25" customHeight="1" x14ac:dyDescent="0.2">
      <c r="A241" s="38" t="s">
        <v>1891</v>
      </c>
      <c r="B241" s="38" t="s">
        <v>4296</v>
      </c>
      <c r="C241" s="38" t="s">
        <v>4297</v>
      </c>
      <c r="D241" s="38" t="s">
        <v>4298</v>
      </c>
      <c r="E241" s="38" t="s">
        <v>4299</v>
      </c>
      <c r="F241" s="38" t="s">
        <v>4300</v>
      </c>
      <c r="G241" s="38" t="s">
        <v>4301</v>
      </c>
      <c r="H241" s="38" t="s">
        <v>4302</v>
      </c>
    </row>
    <row r="242" spans="1:8" ht="61.5" customHeight="1" x14ac:dyDescent="0.2">
      <c r="A242" s="38" t="s">
        <v>1891</v>
      </c>
      <c r="B242" s="38" t="s">
        <v>4303</v>
      </c>
      <c r="C242" s="38" t="s">
        <v>4304</v>
      </c>
      <c r="D242" s="38" t="s">
        <v>4305</v>
      </c>
      <c r="E242" s="38" t="s">
        <v>4306</v>
      </c>
      <c r="F242" s="38" t="s">
        <v>4307</v>
      </c>
      <c r="G242" s="38" t="s">
        <v>4308</v>
      </c>
      <c r="H242" s="38" t="s">
        <v>4309</v>
      </c>
    </row>
    <row r="243" spans="1:8" ht="33" customHeight="1" x14ac:dyDescent="0.2">
      <c r="A243" s="38" t="s">
        <v>1922</v>
      </c>
      <c r="B243" s="38" t="s">
        <v>1932</v>
      </c>
      <c r="C243" s="38" t="s">
        <v>4310</v>
      </c>
      <c r="D243" s="38" t="s">
        <v>4311</v>
      </c>
      <c r="E243" s="38" t="s">
        <v>4312</v>
      </c>
      <c r="F243" s="38" t="s">
        <v>4313</v>
      </c>
      <c r="G243" s="38" t="s">
        <v>4314</v>
      </c>
      <c r="H243" s="38" t="s">
        <v>4315</v>
      </c>
    </row>
    <row r="244" spans="1:8" ht="33" customHeight="1" x14ac:dyDescent="0.2">
      <c r="A244" s="38" t="s">
        <v>1922</v>
      </c>
      <c r="B244" s="38" t="s">
        <v>1932</v>
      </c>
      <c r="C244" s="38" t="s">
        <v>4310</v>
      </c>
      <c r="D244" s="38" t="s">
        <v>4316</v>
      </c>
      <c r="E244" s="38" t="s">
        <v>4317</v>
      </c>
      <c r="F244" s="38" t="s">
        <v>4318</v>
      </c>
      <c r="G244" s="38" t="s">
        <v>4319</v>
      </c>
      <c r="H244" s="38" t="s">
        <v>4320</v>
      </c>
    </row>
    <row r="245" spans="1:8" ht="47.25" customHeight="1" x14ac:dyDescent="0.2">
      <c r="A245" s="38" t="s">
        <v>1922</v>
      </c>
      <c r="B245" s="38" t="s">
        <v>1932</v>
      </c>
      <c r="C245" s="38" t="s">
        <v>4310</v>
      </c>
      <c r="D245" s="38" t="s">
        <v>4321</v>
      </c>
      <c r="E245" s="38" t="s">
        <v>4322</v>
      </c>
      <c r="F245" s="38" t="s">
        <v>4323</v>
      </c>
      <c r="G245" s="38" t="s">
        <v>4324</v>
      </c>
      <c r="H245" s="38" t="s">
        <v>4325</v>
      </c>
    </row>
    <row r="246" spans="1:8" ht="47.25" customHeight="1" x14ac:dyDescent="0.2">
      <c r="A246" s="38" t="s">
        <v>1922</v>
      </c>
      <c r="B246" s="38" t="s">
        <v>1932</v>
      </c>
      <c r="C246" s="38" t="s">
        <v>4310</v>
      </c>
      <c r="D246" s="38" t="s">
        <v>4326</v>
      </c>
      <c r="E246" s="38" t="s">
        <v>4327</v>
      </c>
      <c r="F246" s="38" t="s">
        <v>4328</v>
      </c>
      <c r="G246" s="38" t="s">
        <v>4329</v>
      </c>
      <c r="H246" s="38" t="s">
        <v>4330</v>
      </c>
    </row>
    <row r="247" spans="1:8" ht="47.25" customHeight="1" x14ac:dyDescent="0.2">
      <c r="A247" s="38" t="s">
        <v>1955</v>
      </c>
      <c r="B247" s="38" t="s">
        <v>1356</v>
      </c>
      <c r="C247" s="38" t="s">
        <v>4041</v>
      </c>
      <c r="D247" s="38" t="s">
        <v>4331</v>
      </c>
      <c r="E247" s="38" t="s">
        <v>4332</v>
      </c>
      <c r="F247" s="38" t="s">
        <v>4333</v>
      </c>
      <c r="G247" s="38" t="s">
        <v>4334</v>
      </c>
      <c r="H247" s="38" t="s">
        <v>4335</v>
      </c>
    </row>
    <row r="248" spans="1:8" ht="47.25" customHeight="1" x14ac:dyDescent="0.2">
      <c r="A248" s="38" t="s">
        <v>1955</v>
      </c>
      <c r="B248" s="38" t="s">
        <v>1356</v>
      </c>
      <c r="C248" s="38" t="s">
        <v>3421</v>
      </c>
      <c r="D248" s="38" t="s">
        <v>4331</v>
      </c>
      <c r="E248" s="38" t="s">
        <v>4336</v>
      </c>
      <c r="F248" s="38" t="s">
        <v>4337</v>
      </c>
      <c r="G248" s="38" t="s">
        <v>4338</v>
      </c>
      <c r="H248" s="38" t="s">
        <v>4339</v>
      </c>
    </row>
    <row r="249" spans="1:8" ht="33" customHeight="1" x14ac:dyDescent="0.2">
      <c r="A249" s="38" t="s">
        <v>1955</v>
      </c>
      <c r="B249" s="38" t="s">
        <v>1356</v>
      </c>
      <c r="C249" s="38" t="s">
        <v>4041</v>
      </c>
      <c r="D249" s="38" t="s">
        <v>4340</v>
      </c>
      <c r="E249" s="38" t="s">
        <v>4341</v>
      </c>
      <c r="F249" s="38" t="s">
        <v>4342</v>
      </c>
      <c r="G249" s="38" t="s">
        <v>4343</v>
      </c>
      <c r="H249" s="38" t="s">
        <v>4344</v>
      </c>
    </row>
    <row r="250" spans="1:8" ht="33" customHeight="1" x14ac:dyDescent="0.2">
      <c r="A250" s="38" t="s">
        <v>1955</v>
      </c>
      <c r="B250" s="38" t="s">
        <v>1356</v>
      </c>
      <c r="C250" s="38" t="s">
        <v>3421</v>
      </c>
      <c r="D250" s="38" t="s">
        <v>4340</v>
      </c>
      <c r="E250" s="38" t="s">
        <v>4345</v>
      </c>
      <c r="F250" s="38" t="s">
        <v>4346</v>
      </c>
      <c r="G250" s="38" t="s">
        <v>4347</v>
      </c>
      <c r="H250" s="38" t="s">
        <v>4348</v>
      </c>
    </row>
    <row r="251" spans="1:8" ht="47.25" customHeight="1" x14ac:dyDescent="0.2">
      <c r="A251" s="38" t="s">
        <v>1955</v>
      </c>
      <c r="B251" s="38" t="s">
        <v>4349</v>
      </c>
      <c r="C251" s="38" t="s">
        <v>4350</v>
      </c>
      <c r="D251" s="38" t="s">
        <v>4351</v>
      </c>
      <c r="E251" s="38" t="s">
        <v>4352</v>
      </c>
      <c r="F251" s="38" t="s">
        <v>4353</v>
      </c>
      <c r="G251" s="38" t="s">
        <v>4354</v>
      </c>
      <c r="H251" s="38" t="s">
        <v>4355</v>
      </c>
    </row>
    <row r="252" spans="1:8" ht="33" customHeight="1" x14ac:dyDescent="0.2">
      <c r="A252" s="38" t="s">
        <v>1987</v>
      </c>
      <c r="B252" s="38" t="s">
        <v>1356</v>
      </c>
      <c r="C252" s="38" t="s">
        <v>4356</v>
      </c>
      <c r="D252" s="38" t="s">
        <v>4357</v>
      </c>
      <c r="E252" s="38" t="s">
        <v>4358</v>
      </c>
      <c r="F252" s="38" t="s">
        <v>4359</v>
      </c>
      <c r="G252" s="38" t="s">
        <v>4360</v>
      </c>
      <c r="H252" s="38" t="s">
        <v>4361</v>
      </c>
    </row>
    <row r="253" spans="1:8" ht="47.25" customHeight="1" x14ac:dyDescent="0.2">
      <c r="A253" s="38" t="s">
        <v>1987</v>
      </c>
      <c r="B253" s="38" t="s">
        <v>1356</v>
      </c>
      <c r="C253" s="38" t="s">
        <v>4356</v>
      </c>
      <c r="D253" s="38" t="s">
        <v>4362</v>
      </c>
      <c r="E253" s="38" t="s">
        <v>4363</v>
      </c>
      <c r="F253" s="38" t="s">
        <v>4364</v>
      </c>
      <c r="G253" s="38" t="s">
        <v>4365</v>
      </c>
      <c r="H253" s="38" t="s">
        <v>4366</v>
      </c>
    </row>
    <row r="254" spans="1:8" ht="33" customHeight="1" x14ac:dyDescent="0.2">
      <c r="A254" s="38" t="s">
        <v>1987</v>
      </c>
      <c r="B254" s="38" t="s">
        <v>1356</v>
      </c>
      <c r="C254" s="38" t="s">
        <v>4356</v>
      </c>
      <c r="D254" s="38" t="s">
        <v>4367</v>
      </c>
      <c r="E254" s="38" t="s">
        <v>4368</v>
      </c>
      <c r="F254" s="38" t="s">
        <v>4359</v>
      </c>
      <c r="G254" s="38" t="s">
        <v>4369</v>
      </c>
      <c r="H254" s="38" t="s">
        <v>4370</v>
      </c>
    </row>
    <row r="255" spans="1:8" ht="33" customHeight="1" x14ac:dyDescent="0.2">
      <c r="A255" s="38" t="s">
        <v>2014</v>
      </c>
      <c r="B255" s="38" t="s">
        <v>1356</v>
      </c>
      <c r="C255" s="38" t="s">
        <v>4371</v>
      </c>
      <c r="D255" s="38" t="s">
        <v>4372</v>
      </c>
      <c r="E255" s="38" t="s">
        <v>4373</v>
      </c>
      <c r="F255" s="38" t="s">
        <v>4374</v>
      </c>
      <c r="G255" s="38" t="s">
        <v>4375</v>
      </c>
      <c r="H255" s="38" t="s">
        <v>4376</v>
      </c>
    </row>
    <row r="256" spans="1:8" ht="33" customHeight="1" x14ac:dyDescent="0.2">
      <c r="A256" s="38" t="s">
        <v>2014</v>
      </c>
      <c r="B256" s="38" t="s">
        <v>1356</v>
      </c>
      <c r="C256" s="38" t="s">
        <v>4377</v>
      </c>
      <c r="D256" s="38" t="s">
        <v>4372</v>
      </c>
      <c r="E256" s="38" t="s">
        <v>4378</v>
      </c>
      <c r="F256" s="38" t="s">
        <v>4379</v>
      </c>
      <c r="G256" s="38" t="s">
        <v>4380</v>
      </c>
      <c r="H256" s="38" t="s">
        <v>4381</v>
      </c>
    </row>
    <row r="257" spans="1:8" ht="33" customHeight="1" x14ac:dyDescent="0.2">
      <c r="A257" s="38" t="s">
        <v>2014</v>
      </c>
      <c r="B257" s="38" t="s">
        <v>4382</v>
      </c>
      <c r="C257" s="38" t="s">
        <v>4383</v>
      </c>
      <c r="D257" s="38" t="s">
        <v>4384</v>
      </c>
      <c r="E257" s="38" t="s">
        <v>4385</v>
      </c>
      <c r="F257" s="38" t="s">
        <v>4379</v>
      </c>
      <c r="G257" s="38" t="s">
        <v>4386</v>
      </c>
      <c r="H257" s="38" t="s">
        <v>4387</v>
      </c>
    </row>
    <row r="258" spans="1:8" ht="47.25" customHeight="1" x14ac:dyDescent="0.2">
      <c r="A258" s="38" t="s">
        <v>2014</v>
      </c>
      <c r="B258" s="38" t="s">
        <v>4388</v>
      </c>
      <c r="C258" s="38" t="s">
        <v>4389</v>
      </c>
      <c r="D258" s="38" t="s">
        <v>4390</v>
      </c>
      <c r="E258" s="38" t="s">
        <v>4391</v>
      </c>
      <c r="F258" s="38" t="s">
        <v>4392</v>
      </c>
      <c r="G258" s="38" t="s">
        <v>4393</v>
      </c>
      <c r="H258" s="38" t="s">
        <v>4394</v>
      </c>
    </row>
    <row r="259" spans="1:8" ht="61.5" customHeight="1" x14ac:dyDescent="0.2">
      <c r="A259" s="38" t="s">
        <v>2014</v>
      </c>
      <c r="B259" s="38" t="s">
        <v>4395</v>
      </c>
      <c r="C259" s="38" t="s">
        <v>4396</v>
      </c>
      <c r="D259" s="38" t="s">
        <v>4397</v>
      </c>
      <c r="E259" s="38" t="s">
        <v>4398</v>
      </c>
      <c r="F259" s="38" t="s">
        <v>4399</v>
      </c>
      <c r="G259" s="38" t="s">
        <v>4400</v>
      </c>
      <c r="H259" s="38" t="s">
        <v>4401</v>
      </c>
    </row>
    <row r="260" spans="1:8" ht="47.25" customHeight="1" x14ac:dyDescent="0.2">
      <c r="A260" s="38" t="s">
        <v>2043</v>
      </c>
      <c r="B260" s="38" t="s">
        <v>1356</v>
      </c>
      <c r="C260" s="38" t="s">
        <v>2052</v>
      </c>
      <c r="D260" s="38" t="s">
        <v>4402</v>
      </c>
      <c r="E260" s="38" t="s">
        <v>4403</v>
      </c>
      <c r="F260" s="38" t="s">
        <v>4404</v>
      </c>
      <c r="G260" s="38" t="s">
        <v>4405</v>
      </c>
      <c r="H260" s="38" t="s">
        <v>4406</v>
      </c>
    </row>
    <row r="261" spans="1:8" ht="47.25" customHeight="1" x14ac:dyDescent="0.2">
      <c r="A261" s="38" t="s">
        <v>2043</v>
      </c>
      <c r="B261" s="38" t="s">
        <v>1356</v>
      </c>
      <c r="C261" s="38" t="s">
        <v>2052</v>
      </c>
      <c r="D261" s="38" t="s">
        <v>4362</v>
      </c>
      <c r="E261" s="38" t="s">
        <v>4407</v>
      </c>
      <c r="F261" s="38" t="s">
        <v>4408</v>
      </c>
      <c r="G261" s="38" t="s">
        <v>4409</v>
      </c>
      <c r="H261" s="38" t="s">
        <v>4410</v>
      </c>
    </row>
    <row r="262" spans="1:8" ht="33" customHeight="1" x14ac:dyDescent="0.2">
      <c r="A262" s="38" t="s">
        <v>2043</v>
      </c>
      <c r="B262" s="38" t="s">
        <v>1356</v>
      </c>
      <c r="C262" s="38" t="s">
        <v>2052</v>
      </c>
      <c r="D262" s="38" t="s">
        <v>4367</v>
      </c>
      <c r="E262" s="38" t="s">
        <v>4411</v>
      </c>
      <c r="F262" s="38" t="s">
        <v>4404</v>
      </c>
      <c r="G262" s="38" t="s">
        <v>4412</v>
      </c>
      <c r="H262" s="38" t="s">
        <v>4413</v>
      </c>
    </row>
    <row r="263" spans="1:8" ht="47.25" customHeight="1" x14ac:dyDescent="0.2">
      <c r="A263" s="38" t="s">
        <v>2069</v>
      </c>
      <c r="B263" s="38" t="s">
        <v>2078</v>
      </c>
      <c r="C263" s="38" t="s">
        <v>4414</v>
      </c>
      <c r="D263" s="38" t="s">
        <v>3443</v>
      </c>
      <c r="E263" s="38" t="s">
        <v>4415</v>
      </c>
      <c r="F263" s="38" t="s">
        <v>4416</v>
      </c>
      <c r="G263" s="38" t="s">
        <v>4417</v>
      </c>
      <c r="H263" s="38" t="s">
        <v>4418</v>
      </c>
    </row>
    <row r="264" spans="1:8" ht="33" customHeight="1" x14ac:dyDescent="0.2">
      <c r="A264" s="38" t="s">
        <v>2069</v>
      </c>
      <c r="B264" s="38" t="s">
        <v>2078</v>
      </c>
      <c r="C264" s="38" t="s">
        <v>4414</v>
      </c>
      <c r="D264" s="38" t="s">
        <v>4419</v>
      </c>
      <c r="E264" s="38" t="s">
        <v>4420</v>
      </c>
      <c r="F264" s="38" t="s">
        <v>4416</v>
      </c>
      <c r="G264" s="38" t="s">
        <v>4421</v>
      </c>
      <c r="H264" s="38" t="s">
        <v>4422</v>
      </c>
    </row>
    <row r="265" spans="1:8" ht="61.5" customHeight="1" x14ac:dyDescent="0.2">
      <c r="A265" s="38" t="s">
        <v>2069</v>
      </c>
      <c r="B265" s="38" t="s">
        <v>2078</v>
      </c>
      <c r="C265" s="38" t="s">
        <v>4414</v>
      </c>
      <c r="D265" s="38" t="s">
        <v>4423</v>
      </c>
      <c r="E265" s="38" t="s">
        <v>4424</v>
      </c>
      <c r="F265" s="38" t="s">
        <v>4425</v>
      </c>
      <c r="G265" s="38" t="s">
        <v>4426</v>
      </c>
      <c r="H265" s="38" t="s">
        <v>4427</v>
      </c>
    </row>
    <row r="266" spans="1:8" ht="47.25" customHeight="1" x14ac:dyDescent="0.2">
      <c r="A266" s="38" t="s">
        <v>2069</v>
      </c>
      <c r="B266" s="38" t="s">
        <v>2078</v>
      </c>
      <c r="C266" s="38" t="s">
        <v>4414</v>
      </c>
      <c r="D266" s="38" t="s">
        <v>4428</v>
      </c>
      <c r="E266" s="38" t="s">
        <v>4429</v>
      </c>
      <c r="F266" s="38" t="s">
        <v>4430</v>
      </c>
      <c r="G266" s="38" t="s">
        <v>4431</v>
      </c>
      <c r="H266" s="38" t="s">
        <v>4432</v>
      </c>
    </row>
    <row r="267" spans="1:8" ht="33" customHeight="1" x14ac:dyDescent="0.2">
      <c r="A267" s="38" t="s">
        <v>2099</v>
      </c>
      <c r="B267" s="38" t="s">
        <v>1174</v>
      </c>
      <c r="C267" s="38" t="s">
        <v>2108</v>
      </c>
      <c r="D267" s="38" t="s">
        <v>4433</v>
      </c>
      <c r="E267" s="38" t="s">
        <v>4434</v>
      </c>
      <c r="F267" s="38" t="s">
        <v>4435</v>
      </c>
      <c r="G267" s="38" t="s">
        <v>4436</v>
      </c>
      <c r="H267" s="38" t="s">
        <v>4437</v>
      </c>
    </row>
    <row r="268" spans="1:8" ht="18" customHeight="1" x14ac:dyDescent="0.2">
      <c r="A268" s="38" t="s">
        <v>2099</v>
      </c>
      <c r="B268" s="38" t="s">
        <v>1174</v>
      </c>
      <c r="C268" s="38" t="s">
        <v>2108</v>
      </c>
      <c r="D268" s="38" t="s">
        <v>4438</v>
      </c>
      <c r="E268" s="38" t="s">
        <v>4439</v>
      </c>
      <c r="F268" s="38" t="s">
        <v>4435</v>
      </c>
      <c r="G268" s="38" t="s">
        <v>4440</v>
      </c>
      <c r="H268" s="38" t="s">
        <v>4441</v>
      </c>
    </row>
    <row r="269" spans="1:8" ht="33" customHeight="1" x14ac:dyDescent="0.2">
      <c r="A269" s="38" t="s">
        <v>2099</v>
      </c>
      <c r="B269" s="38" t="s">
        <v>1174</v>
      </c>
      <c r="C269" s="38" t="s">
        <v>2108</v>
      </c>
      <c r="D269" s="38" t="s">
        <v>4442</v>
      </c>
      <c r="E269" s="38" t="s">
        <v>4443</v>
      </c>
      <c r="F269" s="38" t="s">
        <v>4444</v>
      </c>
      <c r="G269" s="38" t="s">
        <v>4445</v>
      </c>
      <c r="H269" s="38" t="s">
        <v>4446</v>
      </c>
    </row>
    <row r="270" spans="1:8" ht="18" customHeight="1" x14ac:dyDescent="0.2">
      <c r="A270" s="38" t="s">
        <v>2099</v>
      </c>
      <c r="B270" s="38" t="s">
        <v>1174</v>
      </c>
      <c r="C270" s="38" t="s">
        <v>2108</v>
      </c>
      <c r="D270" s="38" t="s">
        <v>4447</v>
      </c>
      <c r="E270" s="38" t="s">
        <v>4448</v>
      </c>
      <c r="F270" s="38" t="s">
        <v>4444</v>
      </c>
      <c r="G270" s="38" t="s">
        <v>4449</v>
      </c>
      <c r="H270" s="38" t="s">
        <v>4450</v>
      </c>
    </row>
    <row r="271" spans="1:8" ht="33" customHeight="1" x14ac:dyDescent="0.2">
      <c r="A271" s="38" t="s">
        <v>2099</v>
      </c>
      <c r="B271" s="38" t="s">
        <v>1174</v>
      </c>
      <c r="C271" s="38" t="s">
        <v>2108</v>
      </c>
      <c r="D271" s="38" t="s">
        <v>4451</v>
      </c>
      <c r="E271" s="38" t="s">
        <v>4452</v>
      </c>
      <c r="F271" s="38" t="s">
        <v>2541</v>
      </c>
      <c r="G271" s="38" t="s">
        <v>2541</v>
      </c>
      <c r="H271" s="38" t="s">
        <v>4453</v>
      </c>
    </row>
    <row r="272" spans="1:8" ht="47.25" customHeight="1" x14ac:dyDescent="0.2">
      <c r="A272" s="38" t="s">
        <v>2126</v>
      </c>
      <c r="B272" s="38" t="s">
        <v>1356</v>
      </c>
      <c r="C272" s="38" t="s">
        <v>4454</v>
      </c>
      <c r="D272" s="38" t="s">
        <v>4455</v>
      </c>
      <c r="E272" s="38" t="s">
        <v>4456</v>
      </c>
      <c r="F272" s="38" t="s">
        <v>4457</v>
      </c>
      <c r="G272" s="38" t="s">
        <v>4458</v>
      </c>
      <c r="H272" s="38" t="s">
        <v>4459</v>
      </c>
    </row>
    <row r="273" spans="1:8" ht="47.25" customHeight="1" x14ac:dyDescent="0.2">
      <c r="A273" s="38" t="s">
        <v>2126</v>
      </c>
      <c r="B273" s="38" t="s">
        <v>1356</v>
      </c>
      <c r="C273" s="38" t="s">
        <v>4454</v>
      </c>
      <c r="D273" s="38" t="s">
        <v>4460</v>
      </c>
      <c r="E273" s="38" t="s">
        <v>4461</v>
      </c>
      <c r="F273" s="38" t="s">
        <v>4462</v>
      </c>
      <c r="G273" s="38" t="s">
        <v>4463</v>
      </c>
      <c r="H273" s="38" t="s">
        <v>4464</v>
      </c>
    </row>
    <row r="274" spans="1:8" ht="47.25" customHeight="1" x14ac:dyDescent="0.2">
      <c r="A274" s="38" t="s">
        <v>2126</v>
      </c>
      <c r="B274" s="38" t="s">
        <v>1356</v>
      </c>
      <c r="C274" s="38" t="s">
        <v>4454</v>
      </c>
      <c r="D274" s="38" t="s">
        <v>4465</v>
      </c>
      <c r="E274" s="38" t="s">
        <v>4466</v>
      </c>
      <c r="F274" s="38" t="s">
        <v>4457</v>
      </c>
      <c r="G274" s="38" t="s">
        <v>4467</v>
      </c>
      <c r="H274" s="38" t="s">
        <v>4468</v>
      </c>
    </row>
    <row r="275" spans="1:8" ht="61.5" customHeight="1" x14ac:dyDescent="0.2">
      <c r="A275" s="38" t="s">
        <v>2126</v>
      </c>
      <c r="B275" s="38" t="s">
        <v>1356</v>
      </c>
      <c r="C275" s="38" t="s">
        <v>4454</v>
      </c>
      <c r="D275" s="38" t="s">
        <v>4469</v>
      </c>
      <c r="E275" s="38" t="s">
        <v>4470</v>
      </c>
      <c r="F275" s="38" t="s">
        <v>4457</v>
      </c>
      <c r="G275" s="38" t="s">
        <v>4471</v>
      </c>
      <c r="H275" s="38" t="s">
        <v>4472</v>
      </c>
    </row>
    <row r="276" spans="1:8" ht="47.25" customHeight="1" x14ac:dyDescent="0.2">
      <c r="A276" s="38" t="s">
        <v>2155</v>
      </c>
      <c r="B276" s="38" t="s">
        <v>1174</v>
      </c>
      <c r="C276" s="38" t="s">
        <v>4473</v>
      </c>
      <c r="D276" s="38" t="s">
        <v>4474</v>
      </c>
      <c r="E276" s="38" t="s">
        <v>4475</v>
      </c>
      <c r="F276" s="38" t="s">
        <v>4476</v>
      </c>
      <c r="G276" s="38" t="s">
        <v>4477</v>
      </c>
      <c r="H276" s="38" t="s">
        <v>4478</v>
      </c>
    </row>
    <row r="277" spans="1:8" ht="33" customHeight="1" x14ac:dyDescent="0.2">
      <c r="A277" s="38" t="s">
        <v>2155</v>
      </c>
      <c r="B277" s="38" t="s">
        <v>1174</v>
      </c>
      <c r="C277" s="38" t="s">
        <v>4473</v>
      </c>
      <c r="D277" s="38" t="s">
        <v>4479</v>
      </c>
      <c r="E277" s="38" t="s">
        <v>4480</v>
      </c>
      <c r="F277" s="38" t="s">
        <v>4481</v>
      </c>
      <c r="G277" s="38" t="s">
        <v>4482</v>
      </c>
      <c r="H277" s="38" t="s">
        <v>4483</v>
      </c>
    </row>
    <row r="278" spans="1:8" ht="61.5" customHeight="1" x14ac:dyDescent="0.2">
      <c r="A278" s="38" t="s">
        <v>2155</v>
      </c>
      <c r="B278" s="38" t="s">
        <v>1174</v>
      </c>
      <c r="C278" s="38" t="s">
        <v>4473</v>
      </c>
      <c r="D278" s="38" t="s">
        <v>4484</v>
      </c>
      <c r="E278" s="38" t="s">
        <v>4485</v>
      </c>
      <c r="F278" s="38" t="s">
        <v>4486</v>
      </c>
      <c r="G278" s="38" t="s">
        <v>4487</v>
      </c>
      <c r="H278" s="38" t="s">
        <v>4488</v>
      </c>
    </row>
    <row r="279" spans="1:8" ht="33" customHeight="1" x14ac:dyDescent="0.2">
      <c r="A279" s="38" t="s">
        <v>2184</v>
      </c>
      <c r="B279" s="38" t="s">
        <v>1356</v>
      </c>
      <c r="C279" s="38" t="s">
        <v>2192</v>
      </c>
      <c r="D279" s="38" t="s">
        <v>4489</v>
      </c>
      <c r="E279" s="38" t="s">
        <v>4490</v>
      </c>
      <c r="F279" s="38" t="s">
        <v>4491</v>
      </c>
      <c r="G279" s="38" t="s">
        <v>4492</v>
      </c>
      <c r="H279" s="38" t="s">
        <v>4493</v>
      </c>
    </row>
    <row r="280" spans="1:8" ht="47.25" customHeight="1" x14ac:dyDescent="0.2">
      <c r="A280" s="38" t="s">
        <v>2184</v>
      </c>
      <c r="B280" s="38" t="s">
        <v>1356</v>
      </c>
      <c r="C280" s="38" t="s">
        <v>2192</v>
      </c>
      <c r="D280" s="38" t="s">
        <v>4494</v>
      </c>
      <c r="E280" s="38" t="s">
        <v>4495</v>
      </c>
      <c r="F280" s="38" t="s">
        <v>4496</v>
      </c>
      <c r="G280" s="38" t="s">
        <v>4497</v>
      </c>
      <c r="H280" s="38" t="s">
        <v>4498</v>
      </c>
    </row>
    <row r="281" spans="1:8" ht="33" customHeight="1" x14ac:dyDescent="0.2">
      <c r="A281" s="38" t="s">
        <v>2184</v>
      </c>
      <c r="B281" s="38" t="s">
        <v>1356</v>
      </c>
      <c r="C281" s="38" t="s">
        <v>2192</v>
      </c>
      <c r="D281" s="38" t="s">
        <v>4499</v>
      </c>
      <c r="E281" s="38" t="s">
        <v>4500</v>
      </c>
      <c r="F281" s="38" t="s">
        <v>4496</v>
      </c>
      <c r="G281" s="38" t="s">
        <v>4501</v>
      </c>
      <c r="H281" s="38" t="s">
        <v>4502</v>
      </c>
    </row>
    <row r="282" spans="1:8" ht="33" customHeight="1" x14ac:dyDescent="0.2">
      <c r="A282" s="38" t="s">
        <v>2184</v>
      </c>
      <c r="B282" s="38" t="s">
        <v>1356</v>
      </c>
      <c r="C282" s="38" t="s">
        <v>2192</v>
      </c>
      <c r="D282" s="38" t="s">
        <v>4503</v>
      </c>
      <c r="E282" s="38" t="s">
        <v>4504</v>
      </c>
      <c r="F282" s="38" t="s">
        <v>4496</v>
      </c>
      <c r="G282" s="38" t="s">
        <v>4505</v>
      </c>
      <c r="H282" s="38" t="s">
        <v>4506</v>
      </c>
    </row>
    <row r="283" spans="1:8" ht="47.25" customHeight="1" x14ac:dyDescent="0.2">
      <c r="A283" s="38" t="s">
        <v>2208</v>
      </c>
      <c r="B283" s="38" t="s">
        <v>1356</v>
      </c>
      <c r="C283" s="38" t="s">
        <v>2217</v>
      </c>
      <c r="D283" s="38" t="s">
        <v>4507</v>
      </c>
      <c r="E283" s="38" t="s">
        <v>4508</v>
      </c>
      <c r="F283" s="38" t="s">
        <v>4509</v>
      </c>
      <c r="G283" s="38" t="s">
        <v>4510</v>
      </c>
      <c r="H283" s="38" t="s">
        <v>4511</v>
      </c>
    </row>
    <row r="284" spans="1:8" ht="47.25" customHeight="1" x14ac:dyDescent="0.2">
      <c r="A284" s="38" t="s">
        <v>2208</v>
      </c>
      <c r="B284" s="38" t="s">
        <v>1356</v>
      </c>
      <c r="C284" s="38" t="s">
        <v>2217</v>
      </c>
      <c r="D284" s="38" t="s">
        <v>4512</v>
      </c>
      <c r="E284" s="38" t="s">
        <v>4513</v>
      </c>
      <c r="F284" s="38" t="s">
        <v>4509</v>
      </c>
      <c r="G284" s="38" t="s">
        <v>4514</v>
      </c>
      <c r="H284" s="38" t="s">
        <v>4515</v>
      </c>
    </row>
    <row r="285" spans="1:8" ht="33" customHeight="1" x14ac:dyDescent="0.2">
      <c r="A285" s="38" t="s">
        <v>2208</v>
      </c>
      <c r="B285" s="38" t="s">
        <v>1356</v>
      </c>
      <c r="C285" s="38" t="s">
        <v>2217</v>
      </c>
      <c r="D285" s="38" t="s">
        <v>4516</v>
      </c>
      <c r="E285" s="38" t="s">
        <v>4517</v>
      </c>
      <c r="F285" s="38" t="s">
        <v>4509</v>
      </c>
      <c r="G285" s="38" t="s">
        <v>4518</v>
      </c>
      <c r="H285" s="38" t="s">
        <v>4519</v>
      </c>
    </row>
    <row r="286" spans="1:8" ht="47.25" customHeight="1" x14ac:dyDescent="0.2">
      <c r="A286" s="38" t="s">
        <v>2208</v>
      </c>
      <c r="B286" s="38" t="s">
        <v>1356</v>
      </c>
      <c r="C286" s="38" t="s">
        <v>2217</v>
      </c>
      <c r="D286" s="38" t="s">
        <v>4520</v>
      </c>
      <c r="E286" s="38" t="s">
        <v>4521</v>
      </c>
      <c r="F286" s="38" t="s">
        <v>4509</v>
      </c>
      <c r="G286" s="38" t="s">
        <v>4522</v>
      </c>
      <c r="H286" s="38" t="s">
        <v>4523</v>
      </c>
    </row>
    <row r="287" spans="1:8" ht="47.25" customHeight="1" x14ac:dyDescent="0.2">
      <c r="A287" s="38" t="s">
        <v>2235</v>
      </c>
      <c r="B287" s="38" t="s">
        <v>2246</v>
      </c>
      <c r="C287" s="38" t="s">
        <v>4524</v>
      </c>
      <c r="D287" s="38" t="s">
        <v>4525</v>
      </c>
      <c r="E287" s="38" t="s">
        <v>4526</v>
      </c>
      <c r="F287" s="38" t="s">
        <v>4527</v>
      </c>
      <c r="G287" s="38" t="s">
        <v>4528</v>
      </c>
      <c r="H287" s="38" t="s">
        <v>4529</v>
      </c>
    </row>
    <row r="288" spans="1:8" ht="47.25" customHeight="1" x14ac:dyDescent="0.2">
      <c r="A288" s="38" t="s">
        <v>2235</v>
      </c>
      <c r="B288" s="38" t="s">
        <v>2246</v>
      </c>
      <c r="C288" s="38" t="s">
        <v>4524</v>
      </c>
      <c r="D288" s="38" t="s">
        <v>4530</v>
      </c>
      <c r="E288" s="38" t="s">
        <v>4531</v>
      </c>
      <c r="F288" s="38" t="s">
        <v>4527</v>
      </c>
      <c r="G288" s="38" t="s">
        <v>4532</v>
      </c>
      <c r="H288" s="38" t="s">
        <v>4533</v>
      </c>
    </row>
    <row r="289" spans="1:8" ht="47.25" customHeight="1" x14ac:dyDescent="0.2">
      <c r="A289" s="38" t="s">
        <v>2235</v>
      </c>
      <c r="B289" s="38" t="s">
        <v>2246</v>
      </c>
      <c r="C289" s="38" t="s">
        <v>4524</v>
      </c>
      <c r="D289" s="38" t="s">
        <v>4534</v>
      </c>
      <c r="E289" s="38" t="s">
        <v>4535</v>
      </c>
      <c r="F289" s="38" t="s">
        <v>4527</v>
      </c>
      <c r="G289" s="38" t="s">
        <v>4536</v>
      </c>
      <c r="H289" s="38" t="s">
        <v>4537</v>
      </c>
    </row>
    <row r="290" spans="1:8" ht="47.25" customHeight="1" x14ac:dyDescent="0.2">
      <c r="A290" s="38" t="s">
        <v>2235</v>
      </c>
      <c r="B290" s="38" t="s">
        <v>2246</v>
      </c>
      <c r="C290" s="38" t="s">
        <v>4538</v>
      </c>
      <c r="D290" s="38" t="s">
        <v>4525</v>
      </c>
      <c r="E290" s="38" t="s">
        <v>4539</v>
      </c>
      <c r="F290" s="38" t="s">
        <v>4527</v>
      </c>
      <c r="G290" s="38" t="s">
        <v>4528</v>
      </c>
      <c r="H290" s="38" t="s">
        <v>4540</v>
      </c>
    </row>
    <row r="291" spans="1:8" ht="33" customHeight="1" x14ac:dyDescent="0.2">
      <c r="A291" s="38" t="s">
        <v>2235</v>
      </c>
      <c r="B291" s="38" t="s">
        <v>2246</v>
      </c>
      <c r="C291" s="38" t="s">
        <v>4538</v>
      </c>
      <c r="D291" s="38" t="s">
        <v>4530</v>
      </c>
      <c r="E291" s="38" t="s">
        <v>4541</v>
      </c>
      <c r="F291" s="38" t="s">
        <v>4527</v>
      </c>
      <c r="G291" s="38" t="s">
        <v>4532</v>
      </c>
      <c r="H291" s="38" t="s">
        <v>4542</v>
      </c>
    </row>
    <row r="292" spans="1:8" ht="33" customHeight="1" x14ac:dyDescent="0.2">
      <c r="A292" s="38" t="s">
        <v>2235</v>
      </c>
      <c r="B292" s="38" t="s">
        <v>2246</v>
      </c>
      <c r="C292" s="38" t="s">
        <v>4538</v>
      </c>
      <c r="D292" s="38" t="s">
        <v>4534</v>
      </c>
      <c r="E292" s="38" t="s">
        <v>4543</v>
      </c>
      <c r="F292" s="38" t="s">
        <v>4527</v>
      </c>
      <c r="G292" s="38" t="s">
        <v>4536</v>
      </c>
      <c r="H292" s="38" t="s">
        <v>4544</v>
      </c>
    </row>
    <row r="293" spans="1:8" ht="47.25" customHeight="1" x14ac:dyDescent="0.2">
      <c r="A293" s="38" t="s">
        <v>2235</v>
      </c>
      <c r="B293" s="38" t="s">
        <v>4545</v>
      </c>
      <c r="C293" s="38" t="s">
        <v>2247</v>
      </c>
      <c r="D293" s="38" t="s">
        <v>4546</v>
      </c>
      <c r="E293" s="38" t="s">
        <v>4547</v>
      </c>
      <c r="F293" s="38" t="s">
        <v>4527</v>
      </c>
      <c r="G293" s="38" t="s">
        <v>4548</v>
      </c>
      <c r="H293" s="38" t="s">
        <v>4549</v>
      </c>
    </row>
    <row r="294" spans="1:8" ht="33" customHeight="1" x14ac:dyDescent="0.2">
      <c r="A294" s="38" t="s">
        <v>2266</v>
      </c>
      <c r="B294" s="38" t="s">
        <v>1356</v>
      </c>
      <c r="C294" s="38" t="s">
        <v>1174</v>
      </c>
      <c r="D294" s="38" t="s">
        <v>4550</v>
      </c>
      <c r="E294" s="38" t="s">
        <v>4551</v>
      </c>
      <c r="F294" s="38" t="s">
        <v>4552</v>
      </c>
      <c r="G294" s="38" t="s">
        <v>4553</v>
      </c>
      <c r="H294" s="38" t="s">
        <v>4554</v>
      </c>
    </row>
    <row r="295" spans="1:8" ht="33" customHeight="1" x14ac:dyDescent="0.2">
      <c r="A295" s="38" t="s">
        <v>2266</v>
      </c>
      <c r="B295" s="38" t="s">
        <v>1356</v>
      </c>
      <c r="C295" s="38" t="s">
        <v>4555</v>
      </c>
      <c r="D295" s="38" t="s">
        <v>4550</v>
      </c>
      <c r="E295" s="38" t="s">
        <v>4556</v>
      </c>
      <c r="F295" s="38" t="s">
        <v>4557</v>
      </c>
      <c r="G295" s="38" t="s">
        <v>4558</v>
      </c>
      <c r="H295" s="38" t="s">
        <v>4559</v>
      </c>
    </row>
    <row r="296" spans="1:8" ht="33" customHeight="1" x14ac:dyDescent="0.2">
      <c r="A296" s="38" t="s">
        <v>2266</v>
      </c>
      <c r="B296" s="38" t="s">
        <v>1356</v>
      </c>
      <c r="C296" s="38" t="s">
        <v>1174</v>
      </c>
      <c r="D296" s="38" t="s">
        <v>4560</v>
      </c>
      <c r="E296" s="38" t="s">
        <v>4561</v>
      </c>
      <c r="F296" s="38" t="s">
        <v>4552</v>
      </c>
      <c r="G296" s="38" t="s">
        <v>4562</v>
      </c>
      <c r="H296" s="38" t="s">
        <v>4563</v>
      </c>
    </row>
    <row r="297" spans="1:8" ht="33" customHeight="1" x14ac:dyDescent="0.2">
      <c r="A297" s="38" t="s">
        <v>2266</v>
      </c>
      <c r="B297" s="38" t="s">
        <v>1356</v>
      </c>
      <c r="C297" s="38" t="s">
        <v>1174</v>
      </c>
      <c r="D297" s="38" t="s">
        <v>4564</v>
      </c>
      <c r="E297" s="38" t="s">
        <v>4565</v>
      </c>
      <c r="F297" s="38" t="s">
        <v>4566</v>
      </c>
      <c r="G297" s="38" t="s">
        <v>4567</v>
      </c>
      <c r="H297" s="38" t="s">
        <v>4568</v>
      </c>
    </row>
    <row r="298" spans="1:8" ht="33" customHeight="1" x14ac:dyDescent="0.2">
      <c r="A298" s="38" t="s">
        <v>2266</v>
      </c>
      <c r="B298" s="38" t="s">
        <v>1356</v>
      </c>
      <c r="C298" s="38" t="s">
        <v>1174</v>
      </c>
      <c r="D298" s="38" t="s">
        <v>4569</v>
      </c>
      <c r="E298" s="38" t="s">
        <v>4565</v>
      </c>
      <c r="F298" s="38" t="s">
        <v>4566</v>
      </c>
      <c r="G298" s="38" t="s">
        <v>4570</v>
      </c>
      <c r="H298" s="38" t="s">
        <v>4571</v>
      </c>
    </row>
    <row r="299" spans="1:8" ht="33" customHeight="1" x14ac:dyDescent="0.2">
      <c r="A299" s="38" t="s">
        <v>2266</v>
      </c>
      <c r="B299" s="38" t="s">
        <v>1356</v>
      </c>
      <c r="C299" s="38" t="s">
        <v>1174</v>
      </c>
      <c r="D299" s="38" t="s">
        <v>4572</v>
      </c>
      <c r="E299" s="38" t="s">
        <v>4573</v>
      </c>
      <c r="F299" s="38" t="s">
        <v>4566</v>
      </c>
      <c r="G299" s="38" t="s">
        <v>4574</v>
      </c>
      <c r="H299" s="38" t="s">
        <v>4575</v>
      </c>
    </row>
    <row r="300" spans="1:8" ht="33" customHeight="1" x14ac:dyDescent="0.2">
      <c r="A300" s="38" t="s">
        <v>2291</v>
      </c>
      <c r="B300" s="38" t="s">
        <v>2246</v>
      </c>
      <c r="C300" s="38" t="s">
        <v>1174</v>
      </c>
      <c r="D300" s="38" t="s">
        <v>4576</v>
      </c>
      <c r="E300" s="38" t="s">
        <v>4577</v>
      </c>
      <c r="F300" s="38" t="s">
        <v>4578</v>
      </c>
      <c r="G300" s="38" t="s">
        <v>4579</v>
      </c>
      <c r="H300" s="38" t="s">
        <v>4580</v>
      </c>
    </row>
    <row r="301" spans="1:8" ht="33" customHeight="1" x14ac:dyDescent="0.2">
      <c r="A301" s="38" t="s">
        <v>2291</v>
      </c>
      <c r="B301" s="38" t="s">
        <v>3163</v>
      </c>
      <c r="C301" s="38" t="s">
        <v>4581</v>
      </c>
      <c r="D301" s="38" t="s">
        <v>4576</v>
      </c>
      <c r="E301" s="38" t="s">
        <v>4582</v>
      </c>
      <c r="F301" s="38" t="s">
        <v>4583</v>
      </c>
      <c r="G301" s="38" t="s">
        <v>4584</v>
      </c>
      <c r="H301" s="38" t="s">
        <v>4585</v>
      </c>
    </row>
    <row r="302" spans="1:8" ht="33" customHeight="1" x14ac:dyDescent="0.2">
      <c r="A302" s="38" t="s">
        <v>2291</v>
      </c>
      <c r="B302" s="38" t="s">
        <v>2246</v>
      </c>
      <c r="C302" s="38" t="s">
        <v>1174</v>
      </c>
      <c r="D302" s="38" t="s">
        <v>4586</v>
      </c>
      <c r="E302" s="38" t="s">
        <v>4587</v>
      </c>
      <c r="F302" s="38" t="s">
        <v>4588</v>
      </c>
      <c r="G302" s="38" t="s">
        <v>4589</v>
      </c>
      <c r="H302" s="38" t="s">
        <v>4590</v>
      </c>
    </row>
    <row r="303" spans="1:8" ht="33" customHeight="1" x14ac:dyDescent="0.2">
      <c r="A303" s="38" t="s">
        <v>2291</v>
      </c>
      <c r="B303" s="38" t="s">
        <v>3163</v>
      </c>
      <c r="C303" s="38" t="s">
        <v>4581</v>
      </c>
      <c r="D303" s="38" t="s">
        <v>4591</v>
      </c>
      <c r="E303" s="38" t="s">
        <v>4592</v>
      </c>
      <c r="F303" s="38" t="s">
        <v>4593</v>
      </c>
      <c r="G303" s="38" t="s">
        <v>4594</v>
      </c>
      <c r="H303" s="38" t="s">
        <v>4595</v>
      </c>
    </row>
    <row r="304" spans="1:8" ht="33" customHeight="1" x14ac:dyDescent="0.2">
      <c r="A304" s="38" t="s">
        <v>2291</v>
      </c>
      <c r="B304" s="38" t="s">
        <v>2246</v>
      </c>
      <c r="C304" s="38" t="s">
        <v>1174</v>
      </c>
      <c r="D304" s="38" t="s">
        <v>4596</v>
      </c>
      <c r="E304" s="38" t="s">
        <v>4597</v>
      </c>
      <c r="F304" s="38" t="s">
        <v>4588</v>
      </c>
      <c r="G304" s="38" t="s">
        <v>4598</v>
      </c>
      <c r="H304" s="38" t="s">
        <v>4599</v>
      </c>
    </row>
    <row r="305" spans="1:8" ht="47.25" customHeight="1" x14ac:dyDescent="0.2">
      <c r="A305" s="38" t="s">
        <v>2318</v>
      </c>
      <c r="B305" s="38" t="s">
        <v>2246</v>
      </c>
      <c r="C305" s="38" t="s">
        <v>1174</v>
      </c>
      <c r="D305" s="38" t="s">
        <v>4600</v>
      </c>
      <c r="E305" s="38" t="s">
        <v>4601</v>
      </c>
      <c r="F305" s="38" t="s">
        <v>2327</v>
      </c>
      <c r="G305" s="38" t="s">
        <v>4602</v>
      </c>
      <c r="H305" s="38" t="s">
        <v>4603</v>
      </c>
    </row>
    <row r="306" spans="1:8" ht="18" customHeight="1" x14ac:dyDescent="0.2">
      <c r="A306" s="38" t="s">
        <v>2318</v>
      </c>
      <c r="B306" s="38" t="s">
        <v>2246</v>
      </c>
      <c r="C306" s="38" t="s">
        <v>4555</v>
      </c>
      <c r="D306" s="38" t="s">
        <v>4600</v>
      </c>
      <c r="E306" s="38" t="s">
        <v>4604</v>
      </c>
      <c r="F306" s="38" t="s">
        <v>2327</v>
      </c>
      <c r="G306" s="38" t="s">
        <v>4602</v>
      </c>
      <c r="H306" s="38" t="s">
        <v>4605</v>
      </c>
    </row>
    <row r="307" spans="1:8" ht="18" customHeight="1" x14ac:dyDescent="0.2">
      <c r="A307" s="38" t="s">
        <v>2318</v>
      </c>
      <c r="B307" s="38" t="s">
        <v>2246</v>
      </c>
      <c r="C307" s="38" t="s">
        <v>4606</v>
      </c>
      <c r="D307" s="38" t="s">
        <v>4607</v>
      </c>
      <c r="E307" s="38" t="s">
        <v>4608</v>
      </c>
      <c r="F307" s="38" t="s">
        <v>4609</v>
      </c>
      <c r="G307" s="38" t="s">
        <v>4609</v>
      </c>
      <c r="H307" s="38" t="s">
        <v>4610</v>
      </c>
    </row>
    <row r="308" spans="1:8" ht="33" customHeight="1" x14ac:dyDescent="0.2">
      <c r="A308" s="38" t="s">
        <v>2318</v>
      </c>
      <c r="B308" s="38" t="s">
        <v>2246</v>
      </c>
      <c r="C308" s="38" t="s">
        <v>1174</v>
      </c>
      <c r="D308" s="38" t="s">
        <v>4611</v>
      </c>
      <c r="E308" s="38" t="s">
        <v>4612</v>
      </c>
      <c r="F308" s="38" t="s">
        <v>4613</v>
      </c>
      <c r="G308" s="38" t="s">
        <v>4614</v>
      </c>
      <c r="H308" s="38" t="s">
        <v>4615</v>
      </c>
    </row>
    <row r="309" spans="1:8" ht="33" customHeight="1" x14ac:dyDescent="0.2">
      <c r="A309" s="38" t="s">
        <v>2318</v>
      </c>
      <c r="B309" s="38" t="s">
        <v>2246</v>
      </c>
      <c r="C309" s="38" t="s">
        <v>4555</v>
      </c>
      <c r="D309" s="38" t="s">
        <v>4611</v>
      </c>
      <c r="E309" s="38" t="s">
        <v>4616</v>
      </c>
      <c r="F309" s="38" t="s">
        <v>4613</v>
      </c>
      <c r="G309" s="38" t="s">
        <v>4617</v>
      </c>
      <c r="H309" s="38" t="s">
        <v>4618</v>
      </c>
    </row>
    <row r="310" spans="1:8" ht="47.25" customHeight="1" x14ac:dyDescent="0.2">
      <c r="A310" s="38" t="s">
        <v>2343</v>
      </c>
      <c r="B310" s="38" t="s">
        <v>2246</v>
      </c>
      <c r="C310" s="38" t="s">
        <v>4619</v>
      </c>
      <c r="D310" s="38" t="s">
        <v>4620</v>
      </c>
      <c r="E310" s="38" t="s">
        <v>4621</v>
      </c>
      <c r="F310" s="38" t="s">
        <v>4622</v>
      </c>
      <c r="G310" s="38" t="s">
        <v>4623</v>
      </c>
      <c r="H310" s="38" t="s">
        <v>4624</v>
      </c>
    </row>
    <row r="311" spans="1:8" ht="33" customHeight="1" x14ac:dyDescent="0.2">
      <c r="A311" s="38" t="s">
        <v>2343</v>
      </c>
      <c r="B311" s="38" t="s">
        <v>2246</v>
      </c>
      <c r="C311" s="38" t="s">
        <v>4619</v>
      </c>
      <c r="D311" s="38" t="s">
        <v>4625</v>
      </c>
      <c r="E311" s="38" t="s">
        <v>4626</v>
      </c>
      <c r="F311" s="38" t="s">
        <v>4622</v>
      </c>
      <c r="G311" s="38" t="s">
        <v>4627</v>
      </c>
      <c r="H311" s="38" t="s">
        <v>4628</v>
      </c>
    </row>
    <row r="312" spans="1:8" ht="33" customHeight="1" x14ac:dyDescent="0.2">
      <c r="A312" s="38" t="s">
        <v>2343</v>
      </c>
      <c r="B312" s="38" t="s">
        <v>2246</v>
      </c>
      <c r="C312" s="38" t="s">
        <v>4619</v>
      </c>
      <c r="D312" s="38" t="s">
        <v>4629</v>
      </c>
      <c r="E312" s="38" t="s">
        <v>4630</v>
      </c>
      <c r="F312" s="38" t="s">
        <v>4622</v>
      </c>
      <c r="G312" s="38" t="s">
        <v>4631</v>
      </c>
      <c r="H312" s="38" t="s">
        <v>4632</v>
      </c>
    </row>
    <row r="313" spans="1:8" ht="33" customHeight="1" x14ac:dyDescent="0.2">
      <c r="A313" s="38" t="s">
        <v>2343</v>
      </c>
      <c r="B313" s="38" t="s">
        <v>2246</v>
      </c>
      <c r="C313" s="38" t="s">
        <v>4619</v>
      </c>
      <c r="D313" s="38" t="s">
        <v>4633</v>
      </c>
      <c r="E313" s="38" t="s">
        <v>4634</v>
      </c>
      <c r="F313" s="38" t="s">
        <v>4635</v>
      </c>
      <c r="G313" s="38" t="s">
        <v>4636</v>
      </c>
      <c r="H313" s="38" t="s">
        <v>4637</v>
      </c>
    </row>
    <row r="314" spans="1:8" ht="33" customHeight="1" x14ac:dyDescent="0.2">
      <c r="A314" s="38" t="s">
        <v>2369</v>
      </c>
      <c r="B314" s="38" t="s">
        <v>1356</v>
      </c>
      <c r="C314" s="38" t="s">
        <v>2378</v>
      </c>
      <c r="D314" s="38" t="s">
        <v>4638</v>
      </c>
      <c r="E314" s="38" t="s">
        <v>4639</v>
      </c>
      <c r="F314" s="38" t="s">
        <v>4640</v>
      </c>
      <c r="G314" s="38" t="s">
        <v>4609</v>
      </c>
      <c r="H314" s="38" t="s">
        <v>4641</v>
      </c>
    </row>
    <row r="315" spans="1:8" ht="33" customHeight="1" x14ac:dyDescent="0.2">
      <c r="A315" s="38" t="s">
        <v>2369</v>
      </c>
      <c r="B315" s="38" t="s">
        <v>1356</v>
      </c>
      <c r="C315" s="38" t="s">
        <v>2378</v>
      </c>
      <c r="D315" s="38" t="s">
        <v>4642</v>
      </c>
      <c r="E315" s="38" t="s">
        <v>4643</v>
      </c>
      <c r="F315" s="38" t="s">
        <v>4644</v>
      </c>
      <c r="G315" s="38" t="s">
        <v>4609</v>
      </c>
      <c r="H315" s="38" t="s">
        <v>4645</v>
      </c>
    </row>
    <row r="316" spans="1:8" ht="33" customHeight="1" x14ac:dyDescent="0.2">
      <c r="A316" s="38" t="s">
        <v>2369</v>
      </c>
      <c r="B316" s="38" t="s">
        <v>1356</v>
      </c>
      <c r="C316" s="38" t="s">
        <v>2378</v>
      </c>
      <c r="D316" s="38" t="s">
        <v>4646</v>
      </c>
      <c r="E316" s="38" t="s">
        <v>4647</v>
      </c>
      <c r="F316" s="38" t="s">
        <v>4644</v>
      </c>
      <c r="G316" s="38" t="s">
        <v>4609</v>
      </c>
      <c r="H316" s="38" t="s">
        <v>4648</v>
      </c>
    </row>
    <row r="317" spans="1:8" ht="33" customHeight="1" x14ac:dyDescent="0.2">
      <c r="A317" s="38" t="s">
        <v>2369</v>
      </c>
      <c r="B317" s="38" t="s">
        <v>1356</v>
      </c>
      <c r="C317" s="38" t="s">
        <v>2378</v>
      </c>
      <c r="D317" s="38" t="s">
        <v>4649</v>
      </c>
      <c r="E317" s="38" t="s">
        <v>4650</v>
      </c>
      <c r="F317" s="38" t="s">
        <v>4644</v>
      </c>
      <c r="G317" s="38" t="s">
        <v>4609</v>
      </c>
      <c r="H317" s="38" t="s">
        <v>4651</v>
      </c>
    </row>
    <row r="318" spans="1:8" ht="33" customHeight="1" x14ac:dyDescent="0.2">
      <c r="A318" s="38" t="s">
        <v>2395</v>
      </c>
      <c r="B318" s="38" t="s">
        <v>1356</v>
      </c>
      <c r="C318" s="38" t="s">
        <v>1932</v>
      </c>
      <c r="D318" s="38" t="s">
        <v>4652</v>
      </c>
      <c r="E318" s="38" t="s">
        <v>4653</v>
      </c>
      <c r="F318" s="38" t="s">
        <v>4654</v>
      </c>
      <c r="G318" s="38" t="s">
        <v>4655</v>
      </c>
      <c r="H318" s="38" t="s">
        <v>4656</v>
      </c>
    </row>
    <row r="319" spans="1:8" ht="33" customHeight="1" x14ac:dyDescent="0.2">
      <c r="A319" s="38" t="s">
        <v>2395</v>
      </c>
      <c r="B319" s="38" t="s">
        <v>3163</v>
      </c>
      <c r="C319" s="38" t="s">
        <v>4581</v>
      </c>
      <c r="D319" s="38" t="s">
        <v>4652</v>
      </c>
      <c r="E319" s="38" t="s">
        <v>4657</v>
      </c>
      <c r="F319" s="38" t="s">
        <v>4654</v>
      </c>
      <c r="G319" s="38" t="s">
        <v>4655</v>
      </c>
      <c r="H319" s="38" t="s">
        <v>4658</v>
      </c>
    </row>
    <row r="320" spans="1:8" ht="33" customHeight="1" x14ac:dyDescent="0.2">
      <c r="A320" s="38" t="s">
        <v>2395</v>
      </c>
      <c r="B320" s="38" t="s">
        <v>4659</v>
      </c>
      <c r="C320" s="38" t="s">
        <v>4660</v>
      </c>
      <c r="D320" s="38" t="s">
        <v>4652</v>
      </c>
      <c r="E320" s="38" t="s">
        <v>4661</v>
      </c>
      <c r="F320" s="38" t="s">
        <v>4662</v>
      </c>
      <c r="G320" s="38" t="s">
        <v>4663</v>
      </c>
      <c r="H320" s="38" t="s">
        <v>4664</v>
      </c>
    </row>
    <row r="321" spans="1:8" ht="76.5" customHeight="1" x14ac:dyDescent="0.2">
      <c r="A321" s="38" t="s">
        <v>2395</v>
      </c>
      <c r="B321" s="38" t="s">
        <v>4665</v>
      </c>
      <c r="C321" s="38" t="s">
        <v>4662</v>
      </c>
      <c r="D321" s="38" t="s">
        <v>4666</v>
      </c>
      <c r="E321" s="38" t="s">
        <v>4667</v>
      </c>
      <c r="F321" s="38" t="s">
        <v>4668</v>
      </c>
      <c r="G321" s="38" t="s">
        <v>4609</v>
      </c>
      <c r="H321" s="38" t="s">
        <v>4669</v>
      </c>
    </row>
    <row r="322" spans="1:8" ht="47.25" customHeight="1" x14ac:dyDescent="0.2">
      <c r="A322" s="38" t="s">
        <v>2395</v>
      </c>
      <c r="B322" s="38" t="s">
        <v>4665</v>
      </c>
      <c r="C322" s="38" t="s">
        <v>4662</v>
      </c>
      <c r="D322" s="38" t="s">
        <v>4670</v>
      </c>
      <c r="E322" s="38" t="s">
        <v>4671</v>
      </c>
      <c r="F322" s="38" t="s">
        <v>4672</v>
      </c>
      <c r="G322" s="38" t="s">
        <v>4609</v>
      </c>
      <c r="H322" s="38" t="s">
        <v>4673</v>
      </c>
    </row>
    <row r="323" spans="1:8" ht="33" customHeight="1" x14ac:dyDescent="0.2">
      <c r="A323" s="38" t="s">
        <v>2426</v>
      </c>
      <c r="B323" s="38" t="s">
        <v>1428</v>
      </c>
      <c r="C323" s="38" t="s">
        <v>4674</v>
      </c>
      <c r="D323" s="38" t="s">
        <v>4675</v>
      </c>
      <c r="E323" s="38" t="s">
        <v>4676</v>
      </c>
      <c r="F323" s="38" t="s">
        <v>4677</v>
      </c>
      <c r="G323" s="38" t="s">
        <v>4678</v>
      </c>
      <c r="H323" s="38" t="s">
        <v>4679</v>
      </c>
    </row>
    <row r="324" spans="1:8" ht="47.25" customHeight="1" x14ac:dyDescent="0.2">
      <c r="A324" s="38" t="s">
        <v>2426</v>
      </c>
      <c r="B324" s="38" t="s">
        <v>1428</v>
      </c>
      <c r="C324" s="38" t="s">
        <v>4680</v>
      </c>
      <c r="D324" s="38" t="s">
        <v>4681</v>
      </c>
      <c r="E324" s="38" t="s">
        <v>4682</v>
      </c>
      <c r="F324" s="38" t="s">
        <v>4683</v>
      </c>
      <c r="G324" s="38" t="s">
        <v>4684</v>
      </c>
      <c r="H324" s="38" t="s">
        <v>4685</v>
      </c>
    </row>
    <row r="325" spans="1:8" ht="47.25" customHeight="1" x14ac:dyDescent="0.2">
      <c r="A325" s="38" t="s">
        <v>2426</v>
      </c>
      <c r="B325" s="38" t="s">
        <v>1428</v>
      </c>
      <c r="C325" s="38" t="s">
        <v>4680</v>
      </c>
      <c r="D325" s="38" t="s">
        <v>4686</v>
      </c>
      <c r="E325" s="38" t="s">
        <v>4687</v>
      </c>
      <c r="F325" s="38" t="s">
        <v>4688</v>
      </c>
      <c r="G325" s="38" t="s">
        <v>4689</v>
      </c>
      <c r="H325" s="38" t="s">
        <v>4690</v>
      </c>
    </row>
    <row r="326" spans="1:8" ht="47.25" customHeight="1" x14ac:dyDescent="0.2">
      <c r="A326" s="38" t="s">
        <v>2426</v>
      </c>
      <c r="B326" s="38" t="s">
        <v>1428</v>
      </c>
      <c r="C326" s="38" t="s">
        <v>4680</v>
      </c>
      <c r="D326" s="38" t="s">
        <v>4691</v>
      </c>
      <c r="E326" s="38" t="s">
        <v>4692</v>
      </c>
      <c r="F326" s="38" t="s">
        <v>4688</v>
      </c>
      <c r="G326" s="38" t="s">
        <v>4693</v>
      </c>
      <c r="H326" s="38" t="s">
        <v>4694</v>
      </c>
    </row>
    <row r="327" spans="1:8" ht="47.25" customHeight="1" x14ac:dyDescent="0.2">
      <c r="A327" s="38" t="s">
        <v>2426</v>
      </c>
      <c r="B327" s="38" t="s">
        <v>1428</v>
      </c>
      <c r="C327" s="38" t="s">
        <v>4680</v>
      </c>
      <c r="D327" s="38" t="s">
        <v>4695</v>
      </c>
      <c r="E327" s="38" t="s">
        <v>4696</v>
      </c>
      <c r="F327" s="38" t="s">
        <v>4683</v>
      </c>
      <c r="G327" s="38" t="s">
        <v>4697</v>
      </c>
      <c r="H327" s="38" t="s">
        <v>4698</v>
      </c>
    </row>
    <row r="328" spans="1:8" ht="33" customHeight="1" x14ac:dyDescent="0.2">
      <c r="A328" s="38" t="s">
        <v>2426</v>
      </c>
      <c r="B328" s="38" t="s">
        <v>1428</v>
      </c>
      <c r="C328" s="38" t="s">
        <v>4680</v>
      </c>
      <c r="D328" s="38" t="s">
        <v>4699</v>
      </c>
      <c r="E328" s="38" t="s">
        <v>4700</v>
      </c>
      <c r="F328" s="38" t="s">
        <v>4701</v>
      </c>
      <c r="G328" s="38" t="s">
        <v>4702</v>
      </c>
      <c r="H328" s="38" t="s">
        <v>4703</v>
      </c>
    </row>
    <row r="329" spans="1:8" ht="47.25" customHeight="1" x14ac:dyDescent="0.2">
      <c r="A329" s="38" t="s">
        <v>2426</v>
      </c>
      <c r="B329" s="38" t="s">
        <v>2246</v>
      </c>
      <c r="C329" s="38" t="s">
        <v>3136</v>
      </c>
      <c r="D329" s="38" t="s">
        <v>4704</v>
      </c>
      <c r="E329" s="38" t="s">
        <v>4705</v>
      </c>
      <c r="F329" s="38" t="s">
        <v>4706</v>
      </c>
      <c r="G329" s="38" t="s">
        <v>4609</v>
      </c>
      <c r="H329" s="38" t="s">
        <v>4707</v>
      </c>
    </row>
    <row r="330" spans="1:8" ht="33" customHeight="1" x14ac:dyDescent="0.2">
      <c r="A330" s="38" t="s">
        <v>2454</v>
      </c>
      <c r="B330" s="38" t="s">
        <v>3159</v>
      </c>
      <c r="C330" s="38" t="s">
        <v>4708</v>
      </c>
      <c r="D330" s="38" t="s">
        <v>4709</v>
      </c>
      <c r="E330" s="38" t="s">
        <v>4710</v>
      </c>
      <c r="F330" s="38" t="s">
        <v>4711</v>
      </c>
      <c r="G330" s="38" t="s">
        <v>4712</v>
      </c>
      <c r="H330" s="38" t="s">
        <v>4713</v>
      </c>
    </row>
    <row r="331" spans="1:8" ht="33" customHeight="1" x14ac:dyDescent="0.2">
      <c r="A331" s="38" t="s">
        <v>2454</v>
      </c>
      <c r="B331" s="38" t="s">
        <v>4714</v>
      </c>
      <c r="C331" s="38" t="s">
        <v>4715</v>
      </c>
      <c r="D331" s="38" t="s">
        <v>4716</v>
      </c>
      <c r="E331" s="38" t="s">
        <v>4717</v>
      </c>
      <c r="F331" s="38" t="s">
        <v>4718</v>
      </c>
      <c r="G331" s="38" t="s">
        <v>4719</v>
      </c>
      <c r="H331" s="38" t="s">
        <v>4720</v>
      </c>
    </row>
    <row r="332" spans="1:8" ht="33" customHeight="1" x14ac:dyDescent="0.2">
      <c r="A332" s="38" t="s">
        <v>2454</v>
      </c>
      <c r="B332" s="38" t="s">
        <v>3159</v>
      </c>
      <c r="C332" s="38" t="s">
        <v>3912</v>
      </c>
      <c r="D332" s="38" t="s">
        <v>4721</v>
      </c>
      <c r="E332" s="38" t="s">
        <v>4722</v>
      </c>
      <c r="F332" s="38" t="s">
        <v>4723</v>
      </c>
      <c r="G332" s="38" t="s">
        <v>4724</v>
      </c>
      <c r="H332" s="38" t="s">
        <v>4725</v>
      </c>
    </row>
    <row r="333" spans="1:8" ht="33" customHeight="1" x14ac:dyDescent="0.2">
      <c r="A333" s="38" t="s">
        <v>2454</v>
      </c>
      <c r="B333" s="38" t="s">
        <v>3159</v>
      </c>
      <c r="C333" s="38" t="s">
        <v>4708</v>
      </c>
      <c r="D333" s="38" t="s">
        <v>4726</v>
      </c>
      <c r="E333" s="38" t="s">
        <v>4727</v>
      </c>
      <c r="F333" s="38" t="s">
        <v>4711</v>
      </c>
      <c r="G333" s="38" t="s">
        <v>4728</v>
      </c>
      <c r="H333" s="38" t="s">
        <v>4729</v>
      </c>
    </row>
    <row r="334" spans="1:8" ht="33" customHeight="1" x14ac:dyDescent="0.2">
      <c r="A334" s="38" t="s">
        <v>2454</v>
      </c>
      <c r="B334" s="38" t="s">
        <v>3159</v>
      </c>
      <c r="C334" s="38" t="s">
        <v>4708</v>
      </c>
      <c r="D334" s="38" t="s">
        <v>4730</v>
      </c>
      <c r="E334" s="38" t="s">
        <v>4731</v>
      </c>
      <c r="F334" s="38" t="s">
        <v>4711</v>
      </c>
      <c r="G334" s="38" t="s">
        <v>4732</v>
      </c>
      <c r="H334" s="38" t="s">
        <v>4733</v>
      </c>
    </row>
    <row r="335" spans="1:8" ht="33" customHeight="1" x14ac:dyDescent="0.2">
      <c r="A335" s="38" t="s">
        <v>2454</v>
      </c>
      <c r="B335" s="38" t="s">
        <v>3159</v>
      </c>
      <c r="C335" s="38" t="s">
        <v>4734</v>
      </c>
      <c r="D335" s="38" t="s">
        <v>4735</v>
      </c>
      <c r="E335" s="38" t="s">
        <v>4736</v>
      </c>
      <c r="F335" s="38" t="s">
        <v>4737</v>
      </c>
      <c r="G335" s="38" t="s">
        <v>4738</v>
      </c>
      <c r="H335" s="38" t="s">
        <v>4739</v>
      </c>
    </row>
    <row r="336" spans="1:8" ht="33" customHeight="1" x14ac:dyDescent="0.2">
      <c r="A336" s="38" t="s">
        <v>2454</v>
      </c>
      <c r="B336" s="38" t="s">
        <v>4714</v>
      </c>
      <c r="C336" s="38" t="s">
        <v>4740</v>
      </c>
      <c r="D336" s="38" t="s">
        <v>4741</v>
      </c>
      <c r="E336" s="38" t="s">
        <v>4742</v>
      </c>
      <c r="F336" s="38" t="s">
        <v>4743</v>
      </c>
      <c r="G336" s="38" t="s">
        <v>4744</v>
      </c>
      <c r="H336" s="38" t="s">
        <v>4745</v>
      </c>
    </row>
  </sheetData>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F3864"/>
  </sheetPr>
  <dimension ref="A1:N75"/>
  <sheetViews>
    <sheetView zoomScaleNormal="100" workbookViewId="0">
      <pane xSplit="2" ySplit="2" topLeftCell="M29" activePane="bottomRight" state="frozen"/>
      <selection pane="topRight" activeCell="M1" sqref="M1"/>
      <selection pane="bottomLeft" activeCell="A29" sqref="A29"/>
      <selection pane="bottomRight" activeCell="B31" sqref="B31"/>
    </sheetView>
  </sheetViews>
  <sheetFormatPr defaultColWidth="8.5703125" defaultRowHeight="15" x14ac:dyDescent="0.25"/>
  <cols>
    <col min="1" max="1" width="17.5703125" style="2" customWidth="1"/>
    <col min="2" max="2" width="42" style="2" customWidth="1"/>
    <col min="3" max="14" width="58" style="2" customWidth="1"/>
    <col min="15" max="48" width="12" customWidth="1"/>
  </cols>
  <sheetData>
    <row r="1" spans="1:14" ht="18" customHeight="1" x14ac:dyDescent="0.2">
      <c r="A1" s="50" t="s">
        <v>4746</v>
      </c>
      <c r="B1" s="50"/>
      <c r="C1" s="50"/>
      <c r="D1" s="50"/>
      <c r="E1" s="50"/>
      <c r="F1" s="50"/>
      <c r="G1" s="50"/>
      <c r="H1" s="50"/>
      <c r="I1" s="50"/>
      <c r="J1" s="50"/>
      <c r="K1" s="50"/>
      <c r="L1" s="50"/>
      <c r="M1" s="50"/>
      <c r="N1" s="50"/>
    </row>
    <row r="2" spans="1:14" ht="18" customHeight="1" x14ac:dyDescent="0.2">
      <c r="A2" s="15" t="s">
        <v>65</v>
      </c>
      <c r="B2" s="15" t="s">
        <v>2489</v>
      </c>
      <c r="C2" s="15" t="s">
        <v>4747</v>
      </c>
      <c r="D2" s="15" t="s">
        <v>4748</v>
      </c>
      <c r="E2" s="15" t="s">
        <v>4749</v>
      </c>
      <c r="F2" s="15" t="s">
        <v>4750</v>
      </c>
      <c r="G2" s="15" t="s">
        <v>113</v>
      </c>
      <c r="H2" s="15" t="s">
        <v>160</v>
      </c>
      <c r="I2" s="15" t="s">
        <v>4751</v>
      </c>
      <c r="J2" s="15" t="s">
        <v>4752</v>
      </c>
      <c r="K2" s="15" t="s">
        <v>4753</v>
      </c>
      <c r="L2" s="15" t="s">
        <v>2893</v>
      </c>
      <c r="M2" s="15" t="s">
        <v>2903</v>
      </c>
      <c r="N2" s="15" t="s">
        <v>4754</v>
      </c>
    </row>
    <row r="3" spans="1:14" ht="61.5" customHeight="1" x14ac:dyDescent="0.2">
      <c r="A3" s="18" t="str">
        <f>'1. Descriptive Extraction'!A3</f>
        <v>S001</v>
      </c>
      <c r="B3" s="18" t="str">
        <f>LEFT('1. Descriptive Extraction'!B3,52)</f>
        <v>Large language models for frontline healthcare suppo</v>
      </c>
      <c r="C3" s="19" t="str">
        <f>IFERROR(IF(INDEX('1. Descriptive Extraction'!$M$3:$M$73,MATCH($A3,'1. Descriptive Extraction'!$A$3:$A$73,0))="","",INDEX('1. Descriptive Extraction'!$M$3:$M$73,MATCH($A3,'1. Descriptive Extraction'!$A$3:$A$73,0))),"")</f>
        <v>Holistic clinical advice / general guidance</v>
      </c>
      <c r="D3" s="19" t="str">
        <f>IFERROR(IF(INDEX('1. Descriptive Extraction'!$H$3:$H$73,MATCH($A3,'1. Descriptive Extraction'!$A$3:$A$73,0))="","",INDEX('1. Descriptive Extraction'!$H$3:$H$73,MATCH($A3,'1. Descriptive Extraction'!$A$3:$A$73,0))),"")</f>
        <v>Benchmark / in-silico</v>
      </c>
      <c r="E3" s="19" t="str">
        <f>IFERROR(IF(INDEX('1. Descriptive Extraction'!$Z$3:$Z$73,MATCH($A3,'1. Descriptive Extraction'!$A$3:$A$73,0))="","",INDEX('1. Descriptive Extraction'!$Z$3:$Z$73,MATCH($A3,'1. Descriptive Extraction'!$A$3:$A$73,0))),"")</f>
        <v>1 - Benchmark / in-silico</v>
      </c>
      <c r="F3" s="19" t="str">
        <f>IFERROR(IF(INDEX('1. Descriptive Extraction'!$AA$3:$AA$73,MATCH($A3,'1. Descriptive Extraction'!$A$3:$A$73,0))="","",INDEX('1. Descriptive Extraction'!$AA$3:$AA$73,MATCH($A3,'1. Descriptive Extraction'!$A$3:$A$73,0))),"")</f>
        <v>Authentic field-generated / real clinical data</v>
      </c>
      <c r="G3" s="19" t="str">
        <f>IFERROR(IF(INDEX('2. Domain Appraisal'!$I$3:$I$73,MATCH($A3,'2. Domain Appraisal'!$A$3:$A$73,0))="","",INDEX('2. Domain Appraisal'!$I$3:$I$73,MATCH($A3,'2. Domain Appraisal'!$A$3:$A$73,0))),"")</f>
        <v>Partial</v>
      </c>
      <c r="H3" s="19" t="str">
        <f>IFERROR(IF(INDEX('2. Domain Appraisal'!$R$3:$R$73,MATCH($A3,'2. Domain Appraisal'!$A$3:$A$73,0))="","",INDEX('2. Domain Appraisal'!$R$3:$R$73,MATCH($A3,'2. Domain Appraisal'!$A$3:$A$73,0))),"")</f>
        <v>Partial</v>
      </c>
      <c r="I3" s="19" t="str">
        <f>IFERROR(IF(INDEX('2. Domain Appraisal'!$Z$3:$Z$73,MATCH($A3,'2. Domain Appraisal'!$A$3:$A$73,0))="","",INDEX('2. Domain Appraisal'!$Z$3:$Z$73,MATCH($A3,'2. Domain Appraisal'!$A$3:$A$73,0))),"")</f>
        <v>Partial</v>
      </c>
      <c r="J3" s="19" t="str">
        <f>IFERROR(IF(INDEX('2. Domain Appraisal'!$AH$3:$AH$73,MATCH($A3,'2. Domain Appraisal'!$A$3:$A$73,0))="","",INDEX('2. Domain Appraisal'!$AH$3:$AH$73,MATCH($A3,'2. Domain Appraisal'!$A$3:$A$73,0))),"")</f>
        <v>Strong</v>
      </c>
      <c r="K3" s="19" t="str">
        <f>IFERROR(IF(INDEX('2. Domain Appraisal'!$AP$3:$AP$73,MATCH($A3,'2. Domain Appraisal'!$A$3:$A$73,0))="","",INDEX('2. Domain Appraisal'!$AP$3:$AP$73,MATCH($A3,'2. Domain Appraisal'!$A$3:$A$73,0))),"")</f>
        <v>Partial</v>
      </c>
      <c r="L3" s="19" t="str">
        <f>IFERROR(IF(INDEX('3. Framework Appraisal'!$C$3:$C$73,MATCH($A3,'3. Framework Appraisal'!$A$3:$A$73,0))="","",INDEX('3. Framework Appraisal'!$C$3:$C$73,MATCH($A3,'3. Framework Appraisal'!$A$3:$A$73,0))),"")</f>
        <v>TRIPOD-LLM</v>
      </c>
      <c r="M3" s="24">
        <f>IFERROR(IF(INDEX('3. Framework Appraisal'!$M$3:$M$73,MATCH($A3,'3. Framework Appraisal'!$A$3:$A$73,0))="","",INDEX('3. Framework Appraisal'!$M$3:$M$73,MATCH($A3,'3. Framework Appraisal'!$A$3:$A$73,0))),"")</f>
        <v>0.75</v>
      </c>
      <c r="N3" s="18"/>
    </row>
    <row r="4" spans="1:14" ht="61.5" customHeight="1" x14ac:dyDescent="0.2">
      <c r="A4" s="18" t="str">
        <f>'1. Descriptive Extraction'!A4</f>
        <v>S002</v>
      </c>
      <c r="B4" s="18" t="str">
        <f>LEFT('1. Descriptive Extraction'!B4,52)</f>
        <v>Evaluation of multimodal large language models for p</v>
      </c>
      <c r="C4" s="19" t="str">
        <f>IFERROR(IF(INDEX('1. Descriptive Extraction'!$M$3:$M$73,MATCH($A4,'1. Descriptive Extraction'!$A$3:$A$73,0))="","",INDEX('1. Descriptive Extraction'!$M$3:$M$73,MATCH($A4,'1. Descriptive Extraction'!$A$3:$A$73,0))),"")</f>
        <v>Diagnosis + Triage / severity / urgency + Treatment / management</v>
      </c>
      <c r="D4" s="19" t="str">
        <f>IFERROR(IF(INDEX('1. Descriptive Extraction'!$H$3:$H$73,MATCH($A4,'1. Descriptive Extraction'!$A$3:$A$73,0))="","",INDEX('1. Descriptive Extraction'!$H$3:$H$73,MATCH($A4,'1. Descriptive Extraction'!$A$3:$A$73,0))),"")</f>
        <v>Retrospective real-world</v>
      </c>
      <c r="E4" s="19" t="str">
        <f>IFERROR(IF(INDEX('1. Descriptive Extraction'!$Z$3:$Z$73,MATCH($A4,'1. Descriptive Extraction'!$A$3:$A$73,0))="","",INDEX('1. Descriptive Extraction'!$Z$3:$Z$73,MATCH($A4,'1. Descriptive Extraction'!$A$3:$A$73,0))),"")</f>
        <v>2 - Retrospective real-world data</v>
      </c>
      <c r="F4" s="19" t="str">
        <f>IFERROR(IF(INDEX('1. Descriptive Extraction'!$AA$3:$AA$73,MATCH($A4,'1. Descriptive Extraction'!$A$3:$A$73,0))="","",INDEX('1. Descriptive Extraction'!$AA$3:$AA$73,MATCH($A4,'1. Descriptive Extraction'!$A$3:$A$73,0))),"")</f>
        <v>Authentic field-generated / real clinical data</v>
      </c>
      <c r="G4" s="19" t="str">
        <f>IFERROR(IF(INDEX('2. Domain Appraisal'!$I$3:$I$73,MATCH($A4,'2. Domain Appraisal'!$A$3:$A$73,0))="","",INDEX('2. Domain Appraisal'!$I$3:$I$73,MATCH($A4,'2. Domain Appraisal'!$A$3:$A$73,0))),"")</f>
        <v>Partial</v>
      </c>
      <c r="H4" s="19" t="str">
        <f>IFERROR(IF(INDEX('2. Domain Appraisal'!$R$3:$R$73,MATCH($A4,'2. Domain Appraisal'!$A$3:$A$73,0))="","",INDEX('2. Domain Appraisal'!$R$3:$R$73,MATCH($A4,'2. Domain Appraisal'!$A$3:$A$73,0))),"")</f>
        <v>Strong</v>
      </c>
      <c r="I4" s="19" t="str">
        <f>IFERROR(IF(INDEX('2. Domain Appraisal'!$Z$3:$Z$73,MATCH($A4,'2. Domain Appraisal'!$A$3:$A$73,0))="","",INDEX('2. Domain Appraisal'!$Z$3:$Z$73,MATCH($A4,'2. Domain Appraisal'!$A$3:$A$73,0))),"")</f>
        <v>Partial</v>
      </c>
      <c r="J4" s="19" t="str">
        <f>IFERROR(IF(INDEX('2. Domain Appraisal'!$AH$3:$AH$73,MATCH($A4,'2. Domain Appraisal'!$A$3:$A$73,0))="","",INDEX('2. Domain Appraisal'!$AH$3:$AH$73,MATCH($A4,'2. Domain Appraisal'!$A$3:$A$73,0))),"")</f>
        <v>Partial</v>
      </c>
      <c r="K4" s="19" t="str">
        <f>IFERROR(IF(INDEX('2. Domain Appraisal'!$AP$3:$AP$73,MATCH($A4,'2. Domain Appraisal'!$A$3:$A$73,0))="","",INDEX('2. Domain Appraisal'!$AP$3:$AP$73,MATCH($A4,'2. Domain Appraisal'!$A$3:$A$73,0))),"")</f>
        <v>Partial</v>
      </c>
      <c r="L4" s="19" t="str">
        <f>IFERROR(IF(INDEX('3. Framework Appraisal'!$C$3:$C$73,MATCH($A4,'3. Framework Appraisal'!$A$3:$A$73,0))="","",INDEX('3. Framework Appraisal'!$C$3:$C$73,MATCH($A4,'3. Framework Appraisal'!$A$3:$A$73,0))),"")</f>
        <v>STARD-AI</v>
      </c>
      <c r="M4" s="24">
        <f>IFERROR(IF(INDEX('3. Framework Appraisal'!$M$3:$M$73,MATCH($A4,'3. Framework Appraisal'!$A$3:$A$73,0))="","",INDEX('3. Framework Appraisal'!$M$3:$M$73,MATCH($A4,'3. Framework Appraisal'!$A$3:$A$73,0))),"")</f>
        <v>0.75</v>
      </c>
      <c r="N4" s="18"/>
    </row>
    <row r="5" spans="1:14" ht="61.5" customHeight="1" x14ac:dyDescent="0.2">
      <c r="A5" s="18" t="str">
        <f>'1. Descriptive Extraction'!A5</f>
        <v>S003</v>
      </c>
      <c r="B5" s="18" t="str">
        <f>LEFT('1. Descriptive Extraction'!B5,52)</f>
        <v>Evaluating GPT-4o for emergency disposition of compl</v>
      </c>
      <c r="C5" s="19" t="str">
        <f>IFERROR(IF(INDEX('1. Descriptive Extraction'!$M$3:$M$73,MATCH($A5,'1. Descriptive Extraction'!$A$3:$A$73,0))="","",INDEX('1. Descriptive Extraction'!$M$3:$M$73,MATCH($A5,'1. Descriptive Extraction'!$A$3:$A$73,0))),"")</f>
        <v>Triage / severity / urgency + Referral / escalation</v>
      </c>
      <c r="D5" s="19" t="str">
        <f>IFERROR(IF(INDEX('1. Descriptive Extraction'!$H$3:$H$73,MATCH($A5,'1. Descriptive Extraction'!$A$3:$A$73,0))="","",INDEX('1. Descriptive Extraction'!$H$3:$H$73,MATCH($A5,'1. Descriptive Extraction'!$A$3:$A$73,0))),"")</f>
        <v>Retrospective real-world</v>
      </c>
      <c r="E5" s="19" t="str">
        <f>IFERROR(IF(INDEX('1. Descriptive Extraction'!$Z$3:$Z$73,MATCH($A5,'1. Descriptive Extraction'!$A$3:$A$73,0))="","",INDEX('1. Descriptive Extraction'!$Z$3:$Z$73,MATCH($A5,'1. Descriptive Extraction'!$A$3:$A$73,0))),"")</f>
        <v>2 - Retrospective real-world data</v>
      </c>
      <c r="F5" s="19" t="str">
        <f>IFERROR(IF(INDEX('1. Descriptive Extraction'!$AA$3:$AA$73,MATCH($A5,'1. Descriptive Extraction'!$A$3:$A$73,0))="","",INDEX('1. Descriptive Extraction'!$AA$3:$AA$73,MATCH($A5,'1. Descriptive Extraction'!$A$3:$A$73,0))),"")</f>
        <v>Authentic field-generated / real clinical data</v>
      </c>
      <c r="G5" s="19" t="str">
        <f>IFERROR(IF(INDEX('2. Domain Appraisal'!$I$3:$I$73,MATCH($A5,'2. Domain Appraisal'!$A$3:$A$73,0))="","",INDEX('2. Domain Appraisal'!$I$3:$I$73,MATCH($A5,'2. Domain Appraisal'!$A$3:$A$73,0))),"")</f>
        <v>Partial</v>
      </c>
      <c r="H5" s="19" t="str">
        <f>IFERROR(IF(INDEX('2. Domain Appraisal'!$R$3:$R$73,MATCH($A5,'2. Domain Appraisal'!$A$3:$A$73,0))="","",INDEX('2. Domain Appraisal'!$R$3:$R$73,MATCH($A5,'2. Domain Appraisal'!$A$3:$A$73,0))),"")</f>
        <v>Partial</v>
      </c>
      <c r="I5" s="19" t="str">
        <f>IFERROR(IF(INDEX('2. Domain Appraisal'!$Z$3:$Z$73,MATCH($A5,'2. Domain Appraisal'!$A$3:$A$73,0))="","",INDEX('2. Domain Appraisal'!$Z$3:$Z$73,MATCH($A5,'2. Domain Appraisal'!$A$3:$A$73,0))),"")</f>
        <v>Strong</v>
      </c>
      <c r="J5" s="19" t="str">
        <f>IFERROR(IF(INDEX('2. Domain Appraisal'!$AH$3:$AH$73,MATCH($A5,'2. Domain Appraisal'!$A$3:$A$73,0))="","",INDEX('2. Domain Appraisal'!$AH$3:$AH$73,MATCH($A5,'2. Domain Appraisal'!$A$3:$A$73,0))),"")</f>
        <v>Partial</v>
      </c>
      <c r="K5" s="19" t="str">
        <f>IFERROR(IF(INDEX('2. Domain Appraisal'!$AP$3:$AP$73,MATCH($A5,'2. Domain Appraisal'!$A$3:$A$73,0))="","",INDEX('2. Domain Appraisal'!$AP$3:$AP$73,MATCH($A5,'2. Domain Appraisal'!$A$3:$A$73,0))),"")</f>
        <v>Partial</v>
      </c>
      <c r="L5" s="19" t="str">
        <f>IFERROR(IF(INDEX('3. Framework Appraisal'!$C$3:$C$73,MATCH($A5,'3. Framework Appraisal'!$A$3:$A$73,0))="","",INDEX('3. Framework Appraisal'!$C$3:$C$73,MATCH($A5,'3. Framework Appraisal'!$A$3:$A$73,0))),"")</f>
        <v>STARD-AI</v>
      </c>
      <c r="M5" s="24">
        <f>IFERROR(IF(INDEX('3. Framework Appraisal'!$M$3:$M$73,MATCH($A5,'3. Framework Appraisal'!$A$3:$A$73,0))="","",INDEX('3. Framework Appraisal'!$M$3:$M$73,MATCH($A5,'3. Framework Appraisal'!$A$3:$A$73,0))),"")</f>
        <v>0.6875</v>
      </c>
      <c r="N5" s="18"/>
    </row>
    <row r="6" spans="1:14" ht="61.5" customHeight="1" x14ac:dyDescent="0.2">
      <c r="A6" s="18" t="str">
        <f>'1. Descriptive Extraction'!A6</f>
        <v>S004</v>
      </c>
      <c r="B6" s="18" t="str">
        <f>LEFT('1. Descriptive Extraction'!B6,52)</f>
        <v>Advancing conversational diagnostic AI with multimod</v>
      </c>
      <c r="C6" s="19" t="str">
        <f>IFERROR(IF(INDEX('1. Descriptive Extraction'!$M$3:$M$73,MATCH($A6,'1. Descriptive Extraction'!$A$3:$A$73,0))="","",INDEX('1. Descriptive Extraction'!$M$3:$M$73,MATCH($A6,'1. Descriptive Extraction'!$A$3:$A$73,0))),"")</f>
        <v>Diagnosis + Triage / severity / urgency + Referral / escalation</v>
      </c>
      <c r="D6" s="19" t="str">
        <f>IFERROR(IF(INDEX('1. Descriptive Extraction'!$H$3:$H$73,MATCH($A6,'1. Descriptive Extraction'!$A$3:$A$73,0))="","",INDEX('1. Descriptive Extraction'!$H$3:$H$73,MATCH($A6,'1. Descriptive Extraction'!$A$3:$A$73,0))),"")</f>
        <v>Simulated-interactive (OSCE / patient-actor / virtual-patient)</v>
      </c>
      <c r="E6" s="19" t="str">
        <f>IFERROR(IF(INDEX('1. Descriptive Extraction'!$Z$3:$Z$73,MATCH($A6,'1. Descriptive Extraction'!$A$3:$A$73,0))="","",INDEX('1. Descriptive Extraction'!$Z$3:$Z$73,MATCH($A6,'1. Descriptive Extraction'!$A$3:$A$73,0))),"")</f>
        <v>2S - Simulated-interactive</v>
      </c>
      <c r="F6" s="19" t="str">
        <f>IFERROR(IF(INDEX('1. Descriptive Extraction'!$AA$3:$AA$73,MATCH($A6,'1. Descriptive Extraction'!$A$3:$A$73,0))="","",INDEX('1. Descriptive Extraction'!$AA$3:$AA$73,MATCH($A6,'1. Descriptive Extraction'!$A$3:$A$73,0))),"")</f>
        <v>Mixed</v>
      </c>
      <c r="G6" s="19" t="str">
        <f>IFERROR(IF(INDEX('2. Domain Appraisal'!$I$3:$I$73,MATCH($A6,'2. Domain Appraisal'!$A$3:$A$73,0))="","",INDEX('2. Domain Appraisal'!$I$3:$I$73,MATCH($A6,'2. Domain Appraisal'!$A$3:$A$73,0))),"")</f>
        <v>Partial</v>
      </c>
      <c r="H6" s="19" t="str">
        <f>IFERROR(IF(INDEX('2. Domain Appraisal'!$R$3:$R$73,MATCH($A6,'2. Domain Appraisal'!$A$3:$A$73,0))="","",INDEX('2. Domain Appraisal'!$R$3:$R$73,MATCH($A6,'2. Domain Appraisal'!$A$3:$A$73,0))),"")</f>
        <v>Partial</v>
      </c>
      <c r="I6" s="19" t="str">
        <f>IFERROR(IF(INDEX('2. Domain Appraisal'!$Z$3:$Z$73,MATCH($A6,'2. Domain Appraisal'!$A$3:$A$73,0))="","",INDEX('2. Domain Appraisal'!$Z$3:$Z$73,MATCH($A6,'2. Domain Appraisal'!$A$3:$A$73,0))),"")</f>
        <v>Partial</v>
      </c>
      <c r="J6" s="19" t="str">
        <f>IFERROR(IF(INDEX('2. Domain Appraisal'!$AH$3:$AH$73,MATCH($A6,'2. Domain Appraisal'!$A$3:$A$73,0))="","",INDEX('2. Domain Appraisal'!$AH$3:$AH$73,MATCH($A6,'2. Domain Appraisal'!$A$3:$A$73,0))),"")</f>
        <v>Partial</v>
      </c>
      <c r="K6" s="19" t="str">
        <f>IFERROR(IF(INDEX('2. Domain Appraisal'!$AP$3:$AP$73,MATCH($A6,'2. Domain Appraisal'!$A$3:$A$73,0))="","",INDEX('2. Domain Appraisal'!$AP$3:$AP$73,MATCH($A6,'2. Domain Appraisal'!$A$3:$A$73,0))),"")</f>
        <v>Partial</v>
      </c>
      <c r="L6" s="19" t="str">
        <f>IFERROR(IF(INDEX('3. Framework Appraisal'!$C$3:$C$73,MATCH($A6,'3. Framework Appraisal'!$A$3:$A$73,0))="","",INDEX('3. Framework Appraisal'!$C$3:$C$73,MATCH($A6,'3. Framework Appraisal'!$A$3:$A$73,0))),"")</f>
        <v>DECIDE-AI</v>
      </c>
      <c r="M6" s="24">
        <f>IFERROR(IF(INDEX('3. Framework Appraisal'!$M$3:$M$73,MATCH($A6,'3. Framework Appraisal'!$A$3:$A$73,0))="","",INDEX('3. Framework Appraisal'!$M$3:$M$73,MATCH($A6,'3. Framework Appraisal'!$A$3:$A$73,0))),"")</f>
        <v>0.75</v>
      </c>
      <c r="N6" s="18"/>
    </row>
    <row r="7" spans="1:14" ht="61.5" customHeight="1" x14ac:dyDescent="0.2">
      <c r="A7" s="18" t="str">
        <f>'1. Descriptive Extraction'!A7</f>
        <v>S005</v>
      </c>
      <c r="B7" s="18" t="str">
        <f>LEFT('1. Descriptive Extraction'!B7,52)</f>
        <v>An LLM chatbot to facilitate primary-to-specialist c</v>
      </c>
      <c r="C7" s="19" t="str">
        <f>IFERROR(IF(INDEX('1. Descriptive Extraction'!$M$3:$M$73,MATCH($A7,'1. Descriptive Extraction'!$A$3:$A$73,0))="","",INDEX('1. Descriptive Extraction'!$M$3:$M$73,MATCH($A7,'1. Descriptive Extraction'!$A$3:$A$73,0))),"")</f>
        <v>Diagnosis + Referral / escalation + Investigation / test ordering</v>
      </c>
      <c r="D7" s="19" t="str">
        <f>IFERROR(IF(INDEX('1. Descriptive Extraction'!$H$3:$H$73,MATCH($A7,'1. Descriptive Extraction'!$A$3:$A$73,0))="","",INDEX('1. Descriptive Extraction'!$H$3:$H$73,MATCH($A7,'1. Descriptive Extraction'!$A$3:$A$73,0))),"")</f>
        <v>Workflow-integrated / deployed (incl. RCT)</v>
      </c>
      <c r="E7" s="19" t="str">
        <f>IFERROR(IF(INDEX('1. Descriptive Extraction'!$Z$3:$Z$73,MATCH($A7,'1. Descriptive Extraction'!$A$3:$A$73,0))="","",INDEX('1. Descriptive Extraction'!$Z$3:$Z$73,MATCH($A7,'1. Descriptive Extraction'!$A$3:$A$73,0))),"")</f>
        <v>4 - Workflow-integrated / deployed</v>
      </c>
      <c r="F7" s="19" t="str">
        <f>IFERROR(IF(INDEX('1. Descriptive Extraction'!$AA$3:$AA$73,MATCH($A7,'1. Descriptive Extraction'!$A$3:$A$73,0))="","",INDEX('1. Descriptive Extraction'!$AA$3:$AA$73,MATCH($A7,'1. Descriptive Extraction'!$A$3:$A$73,0))),"")</f>
        <v>Authentic field-generated / real clinical data</v>
      </c>
      <c r="G7" s="19" t="str">
        <f>IFERROR(IF(INDEX('2. Domain Appraisal'!$I$3:$I$73,MATCH($A7,'2. Domain Appraisal'!$A$3:$A$73,0))="","",INDEX('2. Domain Appraisal'!$I$3:$I$73,MATCH($A7,'2. Domain Appraisal'!$A$3:$A$73,0))),"")</f>
        <v>Strong</v>
      </c>
      <c r="H7" s="19" t="str">
        <f>IFERROR(IF(INDEX('2. Domain Appraisal'!$R$3:$R$73,MATCH($A7,'2. Domain Appraisal'!$A$3:$A$73,0))="","",INDEX('2. Domain Appraisal'!$R$3:$R$73,MATCH($A7,'2. Domain Appraisal'!$A$3:$A$73,0))),"")</f>
        <v>Partial</v>
      </c>
      <c r="I7" s="19" t="str">
        <f>IFERROR(IF(INDEX('2. Domain Appraisal'!$Z$3:$Z$73,MATCH($A7,'2. Domain Appraisal'!$A$3:$A$73,0))="","",INDEX('2. Domain Appraisal'!$Z$3:$Z$73,MATCH($A7,'2. Domain Appraisal'!$A$3:$A$73,0))),"")</f>
        <v>Partial</v>
      </c>
      <c r="J7" s="19" t="str">
        <f>IFERROR(IF(INDEX('2. Domain Appraisal'!$AH$3:$AH$73,MATCH($A7,'2. Domain Appraisal'!$A$3:$A$73,0))="","",INDEX('2. Domain Appraisal'!$AH$3:$AH$73,MATCH($A7,'2. Domain Appraisal'!$A$3:$A$73,0))),"")</f>
        <v>Strong</v>
      </c>
      <c r="K7" s="19" t="str">
        <f>IFERROR(IF(INDEX('2. Domain Appraisal'!$AP$3:$AP$73,MATCH($A7,'2. Domain Appraisal'!$A$3:$A$73,0))="","",INDEX('2. Domain Appraisal'!$AP$3:$AP$73,MATCH($A7,'2. Domain Appraisal'!$A$3:$A$73,0))),"")</f>
        <v>Strong</v>
      </c>
      <c r="L7" s="19" t="str">
        <f>IFERROR(IF(INDEX('3. Framework Appraisal'!$C$3:$C$73,MATCH($A7,'3. Framework Appraisal'!$A$3:$A$73,0))="","",INDEX('3. Framework Appraisal'!$C$3:$C$73,MATCH($A7,'3. Framework Appraisal'!$A$3:$A$73,0))),"")</f>
        <v>DECIDE-AI</v>
      </c>
      <c r="M7" s="24">
        <f>IFERROR(IF(INDEX('3. Framework Appraisal'!$M$3:$M$73,MATCH($A7,'3. Framework Appraisal'!$A$3:$A$73,0))="","",INDEX('3. Framework Appraisal'!$M$3:$M$73,MATCH($A7,'3. Framework Appraisal'!$A$3:$A$73,0))),"")</f>
        <v>0.6875</v>
      </c>
      <c r="N7" s="18"/>
    </row>
    <row r="8" spans="1:14" ht="61.5" customHeight="1" x14ac:dyDescent="0.2">
      <c r="A8" s="18" t="str">
        <f>'1. Descriptive Extraction'!A8</f>
        <v>S006</v>
      </c>
      <c r="B8" s="18" t="str">
        <f>LEFT('1. Descriptive Extraction'!B8,52)</f>
        <v>Early diagnosis of axial spondyloarthritis in primar</v>
      </c>
      <c r="C8" s="19" t="str">
        <f>IFERROR(IF(INDEX('1. Descriptive Extraction'!$M$3:$M$73,MATCH($A8,'1. Descriptive Extraction'!$A$3:$A$73,0))="","",INDEX('1. Descriptive Extraction'!$M$3:$M$73,MATCH($A8,'1. Descriptive Extraction'!$A$3:$A$73,0))),"")</f>
        <v>Diagnosis + Triage / severity / urgency + Referral / escalation</v>
      </c>
      <c r="D8" s="19" t="str">
        <f>IFERROR(IF(INDEX('1. Descriptive Extraction'!$H$3:$H$73,MATCH($A8,'1. Descriptive Extraction'!$A$3:$A$73,0))="","",INDEX('1. Descriptive Extraction'!$H$3:$H$73,MATCH($A8,'1. Descriptive Extraction'!$A$3:$A$73,0))),"")</f>
        <v>Retrospective real-world</v>
      </c>
      <c r="E8" s="19" t="str">
        <f>IFERROR(IF(INDEX('1. Descriptive Extraction'!$Z$3:$Z$73,MATCH($A8,'1. Descriptive Extraction'!$A$3:$A$73,0))="","",INDEX('1. Descriptive Extraction'!$Z$3:$Z$73,MATCH($A8,'1. Descriptive Extraction'!$A$3:$A$73,0))),"")</f>
        <v>2 - Retrospective real-world data</v>
      </c>
      <c r="F8" s="19" t="str">
        <f>IFERROR(IF(INDEX('1. Descriptive Extraction'!$AA$3:$AA$73,MATCH($A8,'1. Descriptive Extraction'!$A$3:$A$73,0))="","",INDEX('1. Descriptive Extraction'!$AA$3:$AA$73,MATCH($A8,'1. Descriptive Extraction'!$A$3:$A$73,0))),"")</f>
        <v>Authentic field-generated / real clinical data</v>
      </c>
      <c r="G8" s="19" t="str">
        <f>IFERROR(IF(INDEX('2. Domain Appraisal'!$I$3:$I$73,MATCH($A8,'2. Domain Appraisal'!$A$3:$A$73,0))="","",INDEX('2. Domain Appraisal'!$I$3:$I$73,MATCH($A8,'2. Domain Appraisal'!$A$3:$A$73,0))),"")</f>
        <v>Partial</v>
      </c>
      <c r="H8" s="19" t="str">
        <f>IFERROR(IF(INDEX('2. Domain Appraisal'!$R$3:$R$73,MATCH($A8,'2. Domain Appraisal'!$A$3:$A$73,0))="","",INDEX('2. Domain Appraisal'!$R$3:$R$73,MATCH($A8,'2. Domain Appraisal'!$A$3:$A$73,0))),"")</f>
        <v>Strong</v>
      </c>
      <c r="I8" s="19" t="str">
        <f>IFERROR(IF(INDEX('2. Domain Appraisal'!$Z$3:$Z$73,MATCH($A8,'2. Domain Appraisal'!$A$3:$A$73,0))="","",INDEX('2. Domain Appraisal'!$Z$3:$Z$73,MATCH($A8,'2. Domain Appraisal'!$A$3:$A$73,0))),"")</f>
        <v>Partial</v>
      </c>
      <c r="J8" s="19" t="str">
        <f>IFERROR(IF(INDEX('2. Domain Appraisal'!$AH$3:$AH$73,MATCH($A8,'2. Domain Appraisal'!$A$3:$A$73,0))="","",INDEX('2. Domain Appraisal'!$AH$3:$AH$73,MATCH($A8,'2. Domain Appraisal'!$A$3:$A$73,0))),"")</f>
        <v>Partial</v>
      </c>
      <c r="K8" s="19" t="str">
        <f>IFERROR(IF(INDEX('2. Domain Appraisal'!$AP$3:$AP$73,MATCH($A8,'2. Domain Appraisal'!$A$3:$A$73,0))="","",INDEX('2. Domain Appraisal'!$AP$3:$AP$73,MATCH($A8,'2. Domain Appraisal'!$A$3:$A$73,0))),"")</f>
        <v>Partial</v>
      </c>
      <c r="L8" s="19" t="str">
        <f>IFERROR(IF(INDEX('3. Framework Appraisal'!$C$3:$C$73,MATCH($A8,'3. Framework Appraisal'!$A$3:$A$73,0))="","",INDEX('3. Framework Appraisal'!$C$3:$C$73,MATCH($A8,'3. Framework Appraisal'!$A$3:$A$73,0))),"")</f>
        <v>TRIPOD-LLM</v>
      </c>
      <c r="M8" s="24">
        <f>IFERROR(IF(INDEX('3. Framework Appraisal'!$M$3:$M$73,MATCH($A8,'3. Framework Appraisal'!$A$3:$A$73,0))="","",INDEX('3. Framework Appraisal'!$M$3:$M$73,MATCH($A8,'3. Framework Appraisal'!$A$3:$A$73,0))),"")</f>
        <v>0.6875</v>
      </c>
      <c r="N8" s="18"/>
    </row>
    <row r="9" spans="1:14" ht="61.5" customHeight="1" x14ac:dyDescent="0.2">
      <c r="A9" s="18" t="str">
        <f>'1. Descriptive Extraction'!A9</f>
        <v>S007</v>
      </c>
      <c r="B9" s="18" t="str">
        <f>LEFT('1. Descriptive Extraction'!B9,52)</f>
        <v xml:space="preserve">Stroke Diagnosis and Prediction Tool Using ChatGLM: </v>
      </c>
      <c r="C9" s="19" t="str">
        <f>IFERROR(IF(INDEX('1. Descriptive Extraction'!$M$3:$M$73,MATCH($A9,'1. Descriptive Extraction'!$A$3:$A$73,0))="","",INDEX('1. Descriptive Extraction'!$M$3:$M$73,MATCH($A9,'1. Descriptive Extraction'!$A$3:$A$73,0))),"")</f>
        <v>Diagnosis + Triage / severity / urgency + Referral / escalation + Treatment / management</v>
      </c>
      <c r="D9" s="19" t="str">
        <f>IFERROR(IF(INDEX('1. Descriptive Extraction'!$H$3:$H$73,MATCH($A9,'1. Descriptive Extraction'!$A$3:$A$73,0))="","",INDEX('1. Descriptive Extraction'!$H$3:$H$73,MATCH($A9,'1. Descriptive Extraction'!$A$3:$A$73,0))),"")</f>
        <v>Retrospective real-world</v>
      </c>
      <c r="E9" s="19" t="str">
        <f>IFERROR(IF(INDEX('1. Descriptive Extraction'!$Z$3:$Z$73,MATCH($A9,'1. Descriptive Extraction'!$A$3:$A$73,0))="","",INDEX('1. Descriptive Extraction'!$Z$3:$Z$73,MATCH($A9,'1. Descriptive Extraction'!$A$3:$A$73,0))),"")</f>
        <v>2 - Retrospective real-world data</v>
      </c>
      <c r="F9" s="19" t="str">
        <f>IFERROR(IF(INDEX('1. Descriptive Extraction'!$AA$3:$AA$73,MATCH($A9,'1. Descriptive Extraction'!$A$3:$A$73,0))="","",INDEX('1. Descriptive Extraction'!$AA$3:$AA$73,MATCH($A9,'1. Descriptive Extraction'!$A$3:$A$73,0))),"")</f>
        <v>Authentic field-generated / real clinical data</v>
      </c>
      <c r="G9" s="19" t="str">
        <f>IFERROR(IF(INDEX('2. Domain Appraisal'!$I$3:$I$73,MATCH($A9,'2. Domain Appraisal'!$A$3:$A$73,0))="","",INDEX('2. Domain Appraisal'!$I$3:$I$73,MATCH($A9,'2. Domain Appraisal'!$A$3:$A$73,0))),"")</f>
        <v>Partial</v>
      </c>
      <c r="H9" s="19" t="str">
        <f>IFERROR(IF(INDEX('2. Domain Appraisal'!$R$3:$R$73,MATCH($A9,'2. Domain Appraisal'!$A$3:$A$73,0))="","",INDEX('2. Domain Appraisal'!$R$3:$R$73,MATCH($A9,'2. Domain Appraisal'!$A$3:$A$73,0))),"")</f>
        <v>Partial</v>
      </c>
      <c r="I9" s="19" t="str">
        <f>IFERROR(IF(INDEX('2. Domain Appraisal'!$Z$3:$Z$73,MATCH($A9,'2. Domain Appraisal'!$A$3:$A$73,0))="","",INDEX('2. Domain Appraisal'!$Z$3:$Z$73,MATCH($A9,'2. Domain Appraisal'!$A$3:$A$73,0))),"")</f>
        <v>Partial</v>
      </c>
      <c r="J9" s="19" t="str">
        <f>IFERROR(IF(INDEX('2. Domain Appraisal'!$AH$3:$AH$73,MATCH($A9,'2. Domain Appraisal'!$A$3:$A$73,0))="","",INDEX('2. Domain Appraisal'!$AH$3:$AH$73,MATCH($A9,'2. Domain Appraisal'!$A$3:$A$73,0))),"")</f>
        <v>Partial</v>
      </c>
      <c r="K9" s="19" t="str">
        <f>IFERROR(IF(INDEX('2. Domain Appraisal'!$AP$3:$AP$73,MATCH($A9,'2. Domain Appraisal'!$A$3:$A$73,0))="","",INDEX('2. Domain Appraisal'!$AP$3:$AP$73,MATCH($A9,'2. Domain Appraisal'!$A$3:$A$73,0))),"")</f>
        <v>Partial</v>
      </c>
      <c r="L9" s="19" t="str">
        <f>IFERROR(IF(INDEX('3. Framework Appraisal'!$C$3:$C$73,MATCH($A9,'3. Framework Appraisal'!$A$3:$A$73,0))="","",INDEX('3. Framework Appraisal'!$C$3:$C$73,MATCH($A9,'3. Framework Appraisal'!$A$3:$A$73,0))),"")</f>
        <v>TRIPOD-LLM</v>
      </c>
      <c r="M9" s="24">
        <f>IFERROR(IF(INDEX('3. Framework Appraisal'!$M$3:$M$73,MATCH($A9,'3. Framework Appraisal'!$A$3:$A$73,0))="","",INDEX('3. Framework Appraisal'!$M$3:$M$73,MATCH($A9,'3. Framework Appraisal'!$A$3:$A$73,0))),"")</f>
        <v>0.625</v>
      </c>
      <c r="N9" s="18"/>
    </row>
    <row r="10" spans="1:14" ht="61.5" customHeight="1" x14ac:dyDescent="0.2">
      <c r="A10" s="18" t="str">
        <f>'1. Descriptive Extraction'!A10</f>
        <v>S008</v>
      </c>
      <c r="B10" s="18" t="str">
        <f>LEFT('1. Descriptive Extraction'!B10,52)</f>
        <v>Towards conversational diagnostic artificial intelli</v>
      </c>
      <c r="C10" s="19" t="str">
        <f>IFERROR(IF(INDEX('1. Descriptive Extraction'!$M$3:$M$73,MATCH($A10,'1. Descriptive Extraction'!$A$3:$A$73,0))="","",INDEX('1. Descriptive Extraction'!$M$3:$M$73,MATCH($A10,'1. Descriptive Extraction'!$A$3:$A$73,0))),"")</f>
        <v>Diagnosis + Triage / severity / urgency + Referral / escalation</v>
      </c>
      <c r="D10" s="19" t="str">
        <f>IFERROR(IF(INDEX('1. Descriptive Extraction'!$H$3:$H$73,MATCH($A10,'1. Descriptive Extraction'!$A$3:$A$73,0))="","",INDEX('1. Descriptive Extraction'!$H$3:$H$73,MATCH($A10,'1. Descriptive Extraction'!$A$3:$A$73,0))),"")</f>
        <v>Simulated-interactive (OSCE / patient-actor / virtual-patient)</v>
      </c>
      <c r="E10" s="19" t="str">
        <f>IFERROR(IF(INDEX('1. Descriptive Extraction'!$Z$3:$Z$73,MATCH($A10,'1. Descriptive Extraction'!$A$3:$A$73,0))="","",INDEX('1. Descriptive Extraction'!$Z$3:$Z$73,MATCH($A10,'1. Descriptive Extraction'!$A$3:$A$73,0))),"")</f>
        <v>2S - Simulated-interactive</v>
      </c>
      <c r="F10" s="19" t="str">
        <f>IFERROR(IF(INDEX('1. Descriptive Extraction'!$AA$3:$AA$73,MATCH($A10,'1. Descriptive Extraction'!$A$3:$A$73,0))="","",INDEX('1. Descriptive Extraction'!$AA$3:$AA$73,MATCH($A10,'1. Descriptive Extraction'!$A$3:$A$73,0))),"")</f>
        <v>Adapted from real cases</v>
      </c>
      <c r="G10" s="19" t="str">
        <f>IFERROR(IF(INDEX('2. Domain Appraisal'!$I$3:$I$73,MATCH($A10,'2. Domain Appraisal'!$A$3:$A$73,0))="","",INDEX('2. Domain Appraisal'!$I$3:$I$73,MATCH($A10,'2. Domain Appraisal'!$A$3:$A$73,0))),"")</f>
        <v>Partial</v>
      </c>
      <c r="H10" s="19" t="str">
        <f>IFERROR(IF(INDEX('2. Domain Appraisal'!$R$3:$R$73,MATCH($A10,'2. Domain Appraisal'!$A$3:$A$73,0))="","",INDEX('2. Domain Appraisal'!$R$3:$R$73,MATCH($A10,'2. Domain Appraisal'!$A$3:$A$73,0))),"")</f>
        <v>Partial</v>
      </c>
      <c r="I10" s="19" t="str">
        <f>IFERROR(IF(INDEX('2. Domain Appraisal'!$Z$3:$Z$73,MATCH($A10,'2. Domain Appraisal'!$A$3:$A$73,0))="","",INDEX('2. Domain Appraisal'!$Z$3:$Z$73,MATCH($A10,'2. Domain Appraisal'!$A$3:$A$73,0))),"")</f>
        <v>Strong</v>
      </c>
      <c r="J10" s="19" t="str">
        <f>IFERROR(IF(INDEX('2. Domain Appraisal'!$AH$3:$AH$73,MATCH($A10,'2. Domain Appraisal'!$A$3:$A$73,0))="","",INDEX('2. Domain Appraisal'!$AH$3:$AH$73,MATCH($A10,'2. Domain Appraisal'!$A$3:$A$73,0))),"")</f>
        <v>Partial</v>
      </c>
      <c r="K10" s="19" t="str">
        <f>IFERROR(IF(INDEX('2. Domain Appraisal'!$AP$3:$AP$73,MATCH($A10,'2. Domain Appraisal'!$A$3:$A$73,0))="","",INDEX('2. Domain Appraisal'!$AP$3:$AP$73,MATCH($A10,'2. Domain Appraisal'!$A$3:$A$73,0))),"")</f>
        <v>Partial</v>
      </c>
      <c r="L10" s="19" t="str">
        <f>IFERROR(IF(INDEX('3. Framework Appraisal'!$C$3:$C$73,MATCH($A10,'3. Framework Appraisal'!$A$3:$A$73,0))="","",INDEX('3. Framework Appraisal'!$C$3:$C$73,MATCH($A10,'3. Framework Appraisal'!$A$3:$A$73,0))),"")</f>
        <v>DECIDE-AI</v>
      </c>
      <c r="M10" s="24">
        <f>IFERROR(IF(INDEX('3. Framework Appraisal'!$M$3:$M$73,MATCH($A10,'3. Framework Appraisal'!$A$3:$A$73,0))="","",INDEX('3. Framework Appraisal'!$M$3:$M$73,MATCH($A10,'3. Framework Appraisal'!$A$3:$A$73,0))),"")</f>
        <v>0.6875</v>
      </c>
      <c r="N10" s="18"/>
    </row>
    <row r="11" spans="1:14" ht="61.5" customHeight="1" x14ac:dyDescent="0.2">
      <c r="A11" s="18" t="str">
        <f>'1. Descriptive Extraction'!A11</f>
        <v>S009</v>
      </c>
      <c r="B11" s="18" t="str">
        <f>LEFT('1. Descriptive Extraction'!B11,52)</f>
        <v>ChatGPT (GPT-4) versus doctors on complex cases of t</v>
      </c>
      <c r="C11" s="19" t="str">
        <f>IFERROR(IF(INDEX('1. Descriptive Extraction'!$M$3:$M$73,MATCH($A11,'1. Descriptive Extraction'!$A$3:$A$73,0))="","",INDEX('1. Descriptive Extraction'!$M$3:$M$73,MATCH($A11,'1. Descriptive Extraction'!$A$3:$A$73,0))),"")</f>
        <v>Diagnosis + Referral / escalation + Treatment / management + Investigation / test ordering + Holistic clinical advice / general guidance</v>
      </c>
      <c r="D11" s="19" t="str">
        <f>IFERROR(IF(INDEX('1. Descriptive Extraction'!$H$3:$H$73,MATCH($A11,'1. Descriptive Extraction'!$A$3:$A$73,0))="","",INDEX('1. Descriptive Extraction'!$H$3:$H$73,MATCH($A11,'1. Descriptive Extraction'!$A$3:$A$73,0))),"")</f>
        <v>Benchmark / in-silico</v>
      </c>
      <c r="E11" s="19" t="str">
        <f>IFERROR(IF(INDEX('1. Descriptive Extraction'!$Z$3:$Z$73,MATCH($A11,'1. Descriptive Extraction'!$A$3:$A$73,0))="","",INDEX('1. Descriptive Extraction'!$Z$3:$Z$73,MATCH($A11,'1. Descriptive Extraction'!$A$3:$A$73,0))),"")</f>
        <v>1 - Benchmark / in-silico</v>
      </c>
      <c r="F11" s="19" t="str">
        <f>IFERROR(IF(INDEX('1. Descriptive Extraction'!$AA$3:$AA$73,MATCH($A11,'1. Descriptive Extraction'!$A$3:$A$73,0))="","",INDEX('1. Descriptive Extraction'!$AA$3:$AA$73,MATCH($A11,'1. Descriptive Extraction'!$A$3:$A$73,0))),"")</f>
        <v>Synthetic / exam-style</v>
      </c>
      <c r="G11" s="19" t="str">
        <f>IFERROR(IF(INDEX('2. Domain Appraisal'!$I$3:$I$73,MATCH($A11,'2. Domain Appraisal'!$A$3:$A$73,0))="","",INDEX('2. Domain Appraisal'!$I$3:$I$73,MATCH($A11,'2. Domain Appraisal'!$A$3:$A$73,0))),"")</f>
        <v>Partial</v>
      </c>
      <c r="H11" s="19" t="str">
        <f>IFERROR(IF(INDEX('2. Domain Appraisal'!$R$3:$R$73,MATCH($A11,'2. Domain Appraisal'!$A$3:$A$73,0))="","",INDEX('2. Domain Appraisal'!$R$3:$R$73,MATCH($A11,'2. Domain Appraisal'!$A$3:$A$73,0))),"")</f>
        <v>Partial</v>
      </c>
      <c r="I11" s="19" t="str">
        <f>IFERROR(IF(INDEX('2. Domain Appraisal'!$Z$3:$Z$73,MATCH($A11,'2. Domain Appraisal'!$A$3:$A$73,0))="","",INDEX('2. Domain Appraisal'!$Z$3:$Z$73,MATCH($A11,'2. Domain Appraisal'!$A$3:$A$73,0))),"")</f>
        <v>Partial</v>
      </c>
      <c r="J11" s="19" t="str">
        <f>IFERROR(IF(INDEX('2. Domain Appraisal'!$AH$3:$AH$73,MATCH($A11,'2. Domain Appraisal'!$A$3:$A$73,0))="","",INDEX('2. Domain Appraisal'!$AH$3:$AH$73,MATCH($A11,'2. Domain Appraisal'!$A$3:$A$73,0))),"")</f>
        <v>Limited</v>
      </c>
      <c r="K11" s="19" t="str">
        <f>IFERROR(IF(INDEX('2. Domain Appraisal'!$AP$3:$AP$73,MATCH($A11,'2. Domain Appraisal'!$A$3:$A$73,0))="","",INDEX('2. Domain Appraisal'!$AP$3:$AP$73,MATCH($A11,'2. Domain Appraisal'!$A$3:$A$73,0))),"")</f>
        <v>Limited</v>
      </c>
      <c r="L11" s="19" t="str">
        <f>IFERROR(IF(INDEX('3. Framework Appraisal'!$C$3:$C$73,MATCH($A11,'3. Framework Appraisal'!$A$3:$A$73,0))="","",INDEX('3. Framework Appraisal'!$C$3:$C$73,MATCH($A11,'3. Framework Appraisal'!$A$3:$A$73,0))),"")</f>
        <v>TRIPOD-LLM</v>
      </c>
      <c r="M11" s="24">
        <f>IFERROR(IF(INDEX('3. Framework Appraisal'!$M$3:$M$73,MATCH($A11,'3. Framework Appraisal'!$A$3:$A$73,0))="","",INDEX('3. Framework Appraisal'!$M$3:$M$73,MATCH($A11,'3. Framework Appraisal'!$A$3:$A$73,0))),"")</f>
        <v>0.625</v>
      </c>
      <c r="N11" s="18"/>
    </row>
    <row r="12" spans="1:14" ht="61.5" customHeight="1" x14ac:dyDescent="0.2">
      <c r="A12" s="18" t="str">
        <f>'1. Descriptive Extraction'!A12</f>
        <v>S010</v>
      </c>
      <c r="B12" s="18" t="str">
        <f>LEFT('1. Descriptive Extraction'!B12,52)</f>
        <v>Analysis of ChatGPT in the Triage of Common Spinal C</v>
      </c>
      <c r="C12" s="19" t="str">
        <f>IFERROR(IF(INDEX('1. Descriptive Extraction'!$M$3:$M$73,MATCH($A12,'1. Descriptive Extraction'!$A$3:$A$73,0))="","",INDEX('1. Descriptive Extraction'!$M$3:$M$73,MATCH($A12,'1. Descriptive Extraction'!$A$3:$A$73,0))),"")</f>
        <v>Diagnosis + Triage / severity / urgency + Referral / escalation + Investigation / test ordering</v>
      </c>
      <c r="D12" s="19" t="str">
        <f>IFERROR(IF(INDEX('1. Descriptive Extraction'!$H$3:$H$73,MATCH($A12,'1. Descriptive Extraction'!$A$3:$A$73,0))="","",INDEX('1. Descriptive Extraction'!$H$3:$H$73,MATCH($A12,'1. Descriptive Extraction'!$A$3:$A$73,0))),"")</f>
        <v>Benchmark / in-silico</v>
      </c>
      <c r="E12" s="19" t="str">
        <f>IFERROR(IF(INDEX('1. Descriptive Extraction'!$Z$3:$Z$73,MATCH($A12,'1. Descriptive Extraction'!$A$3:$A$73,0))="","",INDEX('1. Descriptive Extraction'!$Z$3:$Z$73,MATCH($A12,'1. Descriptive Extraction'!$A$3:$A$73,0))),"")</f>
        <v>1 - Benchmark / in-silico</v>
      </c>
      <c r="F12" s="19" t="str">
        <f>IFERROR(IF(INDEX('1. Descriptive Extraction'!$AA$3:$AA$73,MATCH($A12,'1. Descriptive Extraction'!$A$3:$A$73,0))="","",INDEX('1. Descriptive Extraction'!$AA$3:$AA$73,MATCH($A12,'1. Descriptive Extraction'!$A$3:$A$73,0))),"")</f>
        <v>Synthetic / exam-style</v>
      </c>
      <c r="G12" s="19" t="str">
        <f>IFERROR(IF(INDEX('2. Domain Appraisal'!$I$3:$I$73,MATCH($A12,'2. Domain Appraisal'!$A$3:$A$73,0))="","",INDEX('2. Domain Appraisal'!$I$3:$I$73,MATCH($A12,'2. Domain Appraisal'!$A$3:$A$73,0))),"")</f>
        <v>Partial</v>
      </c>
      <c r="H12" s="19" t="str">
        <f>IFERROR(IF(INDEX('2. Domain Appraisal'!$R$3:$R$73,MATCH($A12,'2. Domain Appraisal'!$A$3:$A$73,0))="","",INDEX('2. Domain Appraisal'!$R$3:$R$73,MATCH($A12,'2. Domain Appraisal'!$A$3:$A$73,0))),"")</f>
        <v>Partial</v>
      </c>
      <c r="I12" s="19" t="str">
        <f>IFERROR(IF(INDEX('2. Domain Appraisal'!$Z$3:$Z$73,MATCH($A12,'2. Domain Appraisal'!$A$3:$A$73,0))="","",INDEX('2. Domain Appraisal'!$Z$3:$Z$73,MATCH($A12,'2. Domain Appraisal'!$A$3:$A$73,0))),"")</f>
        <v>Partial</v>
      </c>
      <c r="J12" s="19" t="str">
        <f>IFERROR(IF(INDEX('2. Domain Appraisal'!$AH$3:$AH$73,MATCH($A12,'2. Domain Appraisal'!$A$3:$A$73,0))="","",INDEX('2. Domain Appraisal'!$AH$3:$AH$73,MATCH($A12,'2. Domain Appraisal'!$A$3:$A$73,0))),"")</f>
        <v>Limited</v>
      </c>
      <c r="K12" s="19" t="str">
        <f>IFERROR(IF(INDEX('2. Domain Appraisal'!$AP$3:$AP$73,MATCH($A12,'2. Domain Appraisal'!$A$3:$A$73,0))="","",INDEX('2. Domain Appraisal'!$AP$3:$AP$73,MATCH($A12,'2. Domain Appraisal'!$A$3:$A$73,0))),"")</f>
        <v>Limited</v>
      </c>
      <c r="L12" s="19" t="str">
        <f>IFERROR(IF(INDEX('3. Framework Appraisal'!$C$3:$C$73,MATCH($A12,'3. Framework Appraisal'!$A$3:$A$73,0))="","",INDEX('3. Framework Appraisal'!$C$3:$C$73,MATCH($A12,'3. Framework Appraisal'!$A$3:$A$73,0))),"")</f>
        <v>STARD-AI</v>
      </c>
      <c r="M12" s="24">
        <f>IFERROR(IF(INDEX('3. Framework Appraisal'!$M$3:$M$73,MATCH($A12,'3. Framework Appraisal'!$A$3:$A$73,0))="","",INDEX('3. Framework Appraisal'!$M$3:$M$73,MATCH($A12,'3. Framework Appraisal'!$A$3:$A$73,0))),"")</f>
        <v>0.5</v>
      </c>
      <c r="N12" s="18"/>
    </row>
    <row r="13" spans="1:14" ht="61.5" customHeight="1" x14ac:dyDescent="0.2">
      <c r="A13" s="18" t="str">
        <f>'1. Descriptive Extraction'!A13</f>
        <v>S011</v>
      </c>
      <c r="B13" s="18" t="str">
        <f>LEFT('1. Descriptive Extraction'!B13,52)</f>
        <v>Large Language Model Influence on Diagnostic Reasoni</v>
      </c>
      <c r="C13" s="19" t="str">
        <f>IFERROR(IF(INDEX('1. Descriptive Extraction'!$M$3:$M$73,MATCH($A13,'1. Descriptive Extraction'!$A$3:$A$73,0))="","",INDEX('1. Descriptive Extraction'!$M$3:$M$73,MATCH($A13,'1. Descriptive Extraction'!$A$3:$A$73,0))),"")</f>
        <v>Diagnosis + Investigation / test ordering + Holistic clinical advice / general guidance</v>
      </c>
      <c r="D13" s="19" t="str">
        <f>IFERROR(IF(INDEX('1. Descriptive Extraction'!$H$3:$H$73,MATCH($A13,'1. Descriptive Extraction'!$A$3:$A$73,0))="","",INDEX('1. Descriptive Extraction'!$H$3:$H$73,MATCH($A13,'1. Descriptive Extraction'!$A$3:$A$73,0))),"")</f>
        <v>Simulated-interactive (OSCE / patient-actor / virtual-patient)</v>
      </c>
      <c r="E13" s="19" t="str">
        <f>IFERROR(IF(INDEX('1. Descriptive Extraction'!$Z$3:$Z$73,MATCH($A13,'1. Descriptive Extraction'!$A$3:$A$73,0))="","",INDEX('1. Descriptive Extraction'!$Z$3:$Z$73,MATCH($A13,'1. Descriptive Extraction'!$A$3:$A$73,0))),"")</f>
        <v>2S - Simulated-interactive</v>
      </c>
      <c r="F13" s="19" t="str">
        <f>IFERROR(IF(INDEX('1. Descriptive Extraction'!$AA$3:$AA$73,MATCH($A13,'1. Descriptive Extraction'!$A$3:$A$73,0))="","",INDEX('1. Descriptive Extraction'!$AA$3:$AA$73,MATCH($A13,'1. Descriptive Extraction'!$A$3:$A$73,0))),"")</f>
        <v>Adapted from real cases</v>
      </c>
      <c r="G13" s="19" t="str">
        <f>IFERROR(IF(INDEX('2. Domain Appraisal'!$I$3:$I$73,MATCH($A13,'2. Domain Appraisal'!$A$3:$A$73,0))="","",INDEX('2. Domain Appraisal'!$I$3:$I$73,MATCH($A13,'2. Domain Appraisal'!$A$3:$A$73,0))),"")</f>
        <v>Partial</v>
      </c>
      <c r="H13" s="19" t="str">
        <f>IFERROR(IF(INDEX('2. Domain Appraisal'!$R$3:$R$73,MATCH($A13,'2. Domain Appraisal'!$A$3:$A$73,0))="","",INDEX('2. Domain Appraisal'!$R$3:$R$73,MATCH($A13,'2. Domain Appraisal'!$A$3:$A$73,0))),"")</f>
        <v>Partial</v>
      </c>
      <c r="I13" s="19" t="str">
        <f>IFERROR(IF(INDEX('2. Domain Appraisal'!$Z$3:$Z$73,MATCH($A13,'2. Domain Appraisal'!$A$3:$A$73,0))="","",INDEX('2. Domain Appraisal'!$Z$3:$Z$73,MATCH($A13,'2. Domain Appraisal'!$A$3:$A$73,0))),"")</f>
        <v>Partial</v>
      </c>
      <c r="J13" s="19" t="str">
        <f>IFERROR(IF(INDEX('2. Domain Appraisal'!$AH$3:$AH$73,MATCH($A13,'2. Domain Appraisal'!$A$3:$A$73,0))="","",INDEX('2. Domain Appraisal'!$AH$3:$AH$73,MATCH($A13,'2. Domain Appraisal'!$A$3:$A$73,0))),"")</f>
        <v>Limited</v>
      </c>
      <c r="K13" s="19" t="str">
        <f>IFERROR(IF(INDEX('2. Domain Appraisal'!$AP$3:$AP$73,MATCH($A13,'2. Domain Appraisal'!$A$3:$A$73,0))="","",INDEX('2. Domain Appraisal'!$AP$3:$AP$73,MATCH($A13,'2. Domain Appraisal'!$A$3:$A$73,0))),"")</f>
        <v>Partial</v>
      </c>
      <c r="L13" s="19" t="str">
        <f>IFERROR(IF(INDEX('3. Framework Appraisal'!$C$3:$C$73,MATCH($A13,'3. Framework Appraisal'!$A$3:$A$73,0))="","",INDEX('3. Framework Appraisal'!$C$3:$C$73,MATCH($A13,'3. Framework Appraisal'!$A$3:$A$73,0))),"")</f>
        <v>DECIDE-AI</v>
      </c>
      <c r="M13" s="24">
        <f>IFERROR(IF(INDEX('3. Framework Appraisal'!$M$3:$M$73,MATCH($A13,'3. Framework Appraisal'!$A$3:$A$73,0))="","",INDEX('3. Framework Appraisal'!$M$3:$M$73,MATCH($A13,'3. Framework Appraisal'!$A$3:$A$73,0))),"")</f>
        <v>0.6875</v>
      </c>
      <c r="N13" s="18"/>
    </row>
    <row r="14" spans="1:14" ht="61.5" customHeight="1" x14ac:dyDescent="0.2">
      <c r="A14" s="18" t="str">
        <f>'1. Descriptive Extraction'!A14</f>
        <v>S012</v>
      </c>
      <c r="B14" s="18" t="str">
        <f>LEFT('1. Descriptive Extraction'!B14,52)</f>
        <v>Identifying depression and its determinants upon ini</v>
      </c>
      <c r="C14" s="19" t="str">
        <f>IFERROR(IF(INDEX('1. Descriptive Extraction'!$M$3:$M$73,MATCH($A14,'1. Descriptive Extraction'!$A$3:$A$73,0))="","",INDEX('1. Descriptive Extraction'!$M$3:$M$73,MATCH($A14,'1. Descriptive Extraction'!$A$3:$A$73,0))),"")</f>
        <v>Referral / escalation + Treatment / management</v>
      </c>
      <c r="D14" s="19" t="str">
        <f>IFERROR(IF(INDEX('1. Descriptive Extraction'!$H$3:$H$73,MATCH($A14,'1. Descriptive Extraction'!$A$3:$A$73,0))="","",INDEX('1. Descriptive Extraction'!$H$3:$H$73,MATCH($A14,'1. Descriptive Extraction'!$A$3:$A$73,0))),"")</f>
        <v>Benchmark / in-silico</v>
      </c>
      <c r="E14" s="19" t="str">
        <f>IFERROR(IF(INDEX('1. Descriptive Extraction'!$Z$3:$Z$73,MATCH($A14,'1. Descriptive Extraction'!$A$3:$A$73,0))="","",INDEX('1. Descriptive Extraction'!$Z$3:$Z$73,MATCH($A14,'1. Descriptive Extraction'!$A$3:$A$73,0))),"")</f>
        <v>1 - Benchmark / in-silico</v>
      </c>
      <c r="F14" s="19" t="str">
        <f>IFERROR(IF(INDEX('1. Descriptive Extraction'!$AA$3:$AA$73,MATCH($A14,'1. Descriptive Extraction'!$A$3:$A$73,0))="","",INDEX('1. Descriptive Extraction'!$AA$3:$AA$73,MATCH($A14,'1. Descriptive Extraction'!$A$3:$A$73,0))),"")</f>
        <v>Synthetic / exam-style</v>
      </c>
      <c r="G14" s="19" t="str">
        <f>IFERROR(IF(INDEX('2. Domain Appraisal'!$I$3:$I$73,MATCH($A14,'2. Domain Appraisal'!$A$3:$A$73,0))="","",INDEX('2. Domain Appraisal'!$I$3:$I$73,MATCH($A14,'2. Domain Appraisal'!$A$3:$A$73,0))),"")</f>
        <v>Partial</v>
      </c>
      <c r="H14" s="19" t="str">
        <f>IFERROR(IF(INDEX('2. Domain Appraisal'!$R$3:$R$73,MATCH($A14,'2. Domain Appraisal'!$A$3:$A$73,0))="","",INDEX('2. Domain Appraisal'!$R$3:$R$73,MATCH($A14,'2. Domain Appraisal'!$A$3:$A$73,0))),"")</f>
        <v>Partial</v>
      </c>
      <c r="I14" s="19" t="str">
        <f>IFERROR(IF(INDEX('2. Domain Appraisal'!$Z$3:$Z$73,MATCH($A14,'2. Domain Appraisal'!$A$3:$A$73,0))="","",INDEX('2. Domain Appraisal'!$Z$3:$Z$73,MATCH($A14,'2. Domain Appraisal'!$A$3:$A$73,0))),"")</f>
        <v>Partial</v>
      </c>
      <c r="J14" s="19" t="str">
        <f>IFERROR(IF(INDEX('2. Domain Appraisal'!$AH$3:$AH$73,MATCH($A14,'2. Domain Appraisal'!$A$3:$A$73,0))="","",INDEX('2. Domain Appraisal'!$AH$3:$AH$73,MATCH($A14,'2. Domain Appraisal'!$A$3:$A$73,0))),"")</f>
        <v>Strong</v>
      </c>
      <c r="K14" s="19" t="str">
        <f>IFERROR(IF(INDEX('2. Domain Appraisal'!$AP$3:$AP$73,MATCH($A14,'2. Domain Appraisal'!$A$3:$A$73,0))="","",INDEX('2. Domain Appraisal'!$AP$3:$AP$73,MATCH($A14,'2. Domain Appraisal'!$A$3:$A$73,0))),"")</f>
        <v>Limited</v>
      </c>
      <c r="L14" s="19" t="str">
        <f>IFERROR(IF(INDEX('3. Framework Appraisal'!$C$3:$C$73,MATCH($A14,'3. Framework Appraisal'!$A$3:$A$73,0))="","",INDEX('3. Framework Appraisal'!$C$3:$C$73,MATCH($A14,'3. Framework Appraisal'!$A$3:$A$73,0))),"")</f>
        <v>TRIPOD-LLM</v>
      </c>
      <c r="M14" s="24">
        <f>IFERROR(IF(INDEX('3. Framework Appraisal'!$M$3:$M$73,MATCH($A14,'3. Framework Appraisal'!$A$3:$A$73,0))="","",INDEX('3. Framework Appraisal'!$M$3:$M$73,MATCH($A14,'3. Framework Appraisal'!$A$3:$A$73,0))),"")</f>
        <v>0.75</v>
      </c>
      <c r="N14" s="18"/>
    </row>
    <row r="15" spans="1:14" ht="61.5" customHeight="1" x14ac:dyDescent="0.2">
      <c r="A15" s="18" t="str">
        <f>'1. Descriptive Extraction'!A15</f>
        <v>S013</v>
      </c>
      <c r="B15" s="18" t="str">
        <f>LEFT('1. Descriptive Extraction'!B15,52)</f>
        <v>Disclaimers and Referral Patterns for Medical Advice</v>
      </c>
      <c r="C15" s="19" t="str">
        <f>IFERROR(IF(INDEX('1. Descriptive Extraction'!$M$3:$M$73,MATCH($A15,'1. Descriptive Extraction'!$A$3:$A$73,0))="","",INDEX('1. Descriptive Extraction'!$M$3:$M$73,MATCH($A15,'1. Descriptive Extraction'!$A$3:$A$73,0))),"")</f>
        <v>Triage / severity / urgency + Referral / escalation</v>
      </c>
      <c r="D15" s="19" t="str">
        <f>IFERROR(IF(INDEX('1. Descriptive Extraction'!$H$3:$H$73,MATCH($A15,'1. Descriptive Extraction'!$A$3:$A$73,0))="","",INDEX('1. Descriptive Extraction'!$H$3:$H$73,MATCH($A15,'1. Descriptive Extraction'!$A$3:$A$73,0))),"")</f>
        <v>Benchmark / in-silico</v>
      </c>
      <c r="E15" s="19" t="str">
        <f>IFERROR(IF(INDEX('1. Descriptive Extraction'!$Z$3:$Z$73,MATCH($A15,'1. Descriptive Extraction'!$A$3:$A$73,0))="","",INDEX('1. Descriptive Extraction'!$Z$3:$Z$73,MATCH($A15,'1. Descriptive Extraction'!$A$3:$A$73,0))),"")</f>
        <v>1 - Benchmark / in-silico</v>
      </c>
      <c r="F15" s="19" t="str">
        <f>IFERROR(IF(INDEX('1. Descriptive Extraction'!$AA$3:$AA$73,MATCH($A15,'1. Descriptive Extraction'!$A$3:$A$73,0))="","",INDEX('1. Descriptive Extraction'!$AA$3:$AA$73,MATCH($A15,'1. Descriptive Extraction'!$A$3:$A$73,0))),"")</f>
        <v>Authentic field-generated / real clinical data</v>
      </c>
      <c r="G15" s="19" t="str">
        <f>IFERROR(IF(INDEX('2. Domain Appraisal'!$I$3:$I$73,MATCH($A15,'2. Domain Appraisal'!$A$3:$A$73,0))="","",INDEX('2. Domain Appraisal'!$I$3:$I$73,MATCH($A15,'2. Domain Appraisal'!$A$3:$A$73,0))),"")</f>
        <v>Partial</v>
      </c>
      <c r="H15" s="19" t="str">
        <f>IFERROR(IF(INDEX('2. Domain Appraisal'!$R$3:$R$73,MATCH($A15,'2. Domain Appraisal'!$A$3:$A$73,0))="","",INDEX('2. Domain Appraisal'!$R$3:$R$73,MATCH($A15,'2. Domain Appraisal'!$A$3:$A$73,0))),"")</f>
        <v>Partial</v>
      </c>
      <c r="I15" s="19" t="str">
        <f>IFERROR(IF(INDEX('2. Domain Appraisal'!$Z$3:$Z$73,MATCH($A15,'2. Domain Appraisal'!$A$3:$A$73,0))="","",INDEX('2. Domain Appraisal'!$Z$3:$Z$73,MATCH($A15,'2. Domain Appraisal'!$A$3:$A$73,0))),"")</f>
        <v>Partial</v>
      </c>
      <c r="J15" s="19" t="str">
        <f>IFERROR(IF(INDEX('2. Domain Appraisal'!$AH$3:$AH$73,MATCH($A15,'2. Domain Appraisal'!$A$3:$A$73,0))="","",INDEX('2. Domain Appraisal'!$AH$3:$AH$73,MATCH($A15,'2. Domain Appraisal'!$A$3:$A$73,0))),"")</f>
        <v>Partial</v>
      </c>
      <c r="K15" s="19" t="str">
        <f>IFERROR(IF(INDEX('2. Domain Appraisal'!$AP$3:$AP$73,MATCH($A15,'2. Domain Appraisal'!$A$3:$A$73,0))="","",INDEX('2. Domain Appraisal'!$AP$3:$AP$73,MATCH($A15,'2. Domain Appraisal'!$A$3:$A$73,0))),"")</f>
        <v>Partial</v>
      </c>
      <c r="L15" s="19" t="str">
        <f>IFERROR(IF(INDEX('3. Framework Appraisal'!$C$3:$C$73,MATCH($A15,'3. Framework Appraisal'!$A$3:$A$73,0))="","",INDEX('3. Framework Appraisal'!$C$3:$C$73,MATCH($A15,'3. Framework Appraisal'!$A$3:$A$73,0))),"")</f>
        <v>TRIPOD-LLM</v>
      </c>
      <c r="M15" s="24">
        <f>IFERROR(IF(INDEX('3. Framework Appraisal'!$M$3:$M$73,MATCH($A15,'3. Framework Appraisal'!$A$3:$A$73,0))="","",INDEX('3. Framework Appraisal'!$M$3:$M$73,MATCH($A15,'3. Framework Appraisal'!$A$3:$A$73,0))),"")</f>
        <v>0.8125</v>
      </c>
      <c r="N15" s="18"/>
    </row>
    <row r="16" spans="1:14" ht="61.5" customHeight="1" x14ac:dyDescent="0.2">
      <c r="A16" s="18" t="str">
        <f>'1. Descriptive Extraction'!A16</f>
        <v>S014</v>
      </c>
      <c r="B16" s="18" t="str">
        <f>LEFT('1. Descriptive Extraction'!B16,52)</f>
        <v>Artificial intelligence in the prescription of acute</v>
      </c>
      <c r="C16" s="19" t="str">
        <f>IFERROR(IF(INDEX('1. Descriptive Extraction'!$M$3:$M$73,MATCH($A16,'1. Descriptive Extraction'!$A$3:$A$73,0))="","",INDEX('1. Descriptive Extraction'!$M$3:$M$73,MATCH($A16,'1. Descriptive Extraction'!$A$3:$A$73,0))),"")</f>
        <v>Treatment / management</v>
      </c>
      <c r="D16" s="19" t="str">
        <f>IFERROR(IF(INDEX('1. Descriptive Extraction'!$H$3:$H$73,MATCH($A16,'1. Descriptive Extraction'!$A$3:$A$73,0))="","",INDEX('1. Descriptive Extraction'!$H$3:$H$73,MATCH($A16,'1. Descriptive Extraction'!$A$3:$A$73,0))),"")</f>
        <v>Retrospective real-world</v>
      </c>
      <c r="E16" s="19" t="str">
        <f>IFERROR(IF(INDEX('1. Descriptive Extraction'!$Z$3:$Z$73,MATCH($A16,'1. Descriptive Extraction'!$A$3:$A$73,0))="","",INDEX('1. Descriptive Extraction'!$Z$3:$Z$73,MATCH($A16,'1. Descriptive Extraction'!$A$3:$A$73,0))),"")</f>
        <v>2 - Retrospective real-world data</v>
      </c>
      <c r="F16" s="19" t="str">
        <f>IFERROR(IF(INDEX('1. Descriptive Extraction'!$AA$3:$AA$73,MATCH($A16,'1. Descriptive Extraction'!$A$3:$A$73,0))="","",INDEX('1. Descriptive Extraction'!$AA$3:$AA$73,MATCH($A16,'1. Descriptive Extraction'!$A$3:$A$73,0))),"")</f>
        <v>Authentic field-generated / real clinical data</v>
      </c>
      <c r="G16" s="19" t="str">
        <f>IFERROR(IF(INDEX('2. Domain Appraisal'!$I$3:$I$73,MATCH($A16,'2. Domain Appraisal'!$A$3:$A$73,0))="","",INDEX('2. Domain Appraisal'!$I$3:$I$73,MATCH($A16,'2. Domain Appraisal'!$A$3:$A$73,0))),"")</f>
        <v>Partial</v>
      </c>
      <c r="H16" s="19" t="str">
        <f>IFERROR(IF(INDEX('2. Domain Appraisal'!$R$3:$R$73,MATCH($A16,'2. Domain Appraisal'!$A$3:$A$73,0))="","",INDEX('2. Domain Appraisal'!$R$3:$R$73,MATCH($A16,'2. Domain Appraisal'!$A$3:$A$73,0))),"")</f>
        <v>Partial</v>
      </c>
      <c r="I16" s="19" t="str">
        <f>IFERROR(IF(INDEX('2. Domain Appraisal'!$Z$3:$Z$73,MATCH($A16,'2. Domain Appraisal'!$A$3:$A$73,0))="","",INDEX('2. Domain Appraisal'!$Z$3:$Z$73,MATCH($A16,'2. Domain Appraisal'!$A$3:$A$73,0))),"")</f>
        <v>Partial</v>
      </c>
      <c r="J16" s="19" t="str">
        <f>IFERROR(IF(INDEX('2. Domain Appraisal'!$AH$3:$AH$73,MATCH($A16,'2. Domain Appraisal'!$A$3:$A$73,0))="","",INDEX('2. Domain Appraisal'!$AH$3:$AH$73,MATCH($A16,'2. Domain Appraisal'!$A$3:$A$73,0))),"")</f>
        <v>Limited</v>
      </c>
      <c r="K16" s="19" t="str">
        <f>IFERROR(IF(INDEX('2. Domain Appraisal'!$AP$3:$AP$73,MATCH($A16,'2. Domain Appraisal'!$A$3:$A$73,0))="","",INDEX('2. Domain Appraisal'!$AP$3:$AP$73,MATCH($A16,'2. Domain Appraisal'!$A$3:$A$73,0))),"")</f>
        <v>Partial</v>
      </c>
      <c r="L16" s="19" t="str">
        <f>IFERROR(IF(INDEX('3. Framework Appraisal'!$C$3:$C$73,MATCH($A16,'3. Framework Appraisal'!$A$3:$A$73,0))="","",INDEX('3. Framework Appraisal'!$C$3:$C$73,MATCH($A16,'3. Framework Appraisal'!$A$3:$A$73,0))),"")</f>
        <v>STARD-AI</v>
      </c>
      <c r="M16" s="24">
        <f>IFERROR(IF(INDEX('3. Framework Appraisal'!$M$3:$M$73,MATCH($A16,'3. Framework Appraisal'!$A$3:$A$73,0))="","",INDEX('3. Framework Appraisal'!$M$3:$M$73,MATCH($A16,'3. Framework Appraisal'!$A$3:$A$73,0))),"")</f>
        <v>0.5</v>
      </c>
      <c r="N16" s="18"/>
    </row>
    <row r="17" spans="1:14" ht="61.5" customHeight="1" x14ac:dyDescent="0.2">
      <c r="A17" s="18" t="str">
        <f>'1. Descriptive Extraction'!A17</f>
        <v>S015</v>
      </c>
      <c r="B17" s="18" t="str">
        <f>LEFT('1. Descriptive Extraction'!B17,52)</f>
        <v>Evaluation of large language models with clinical gu</v>
      </c>
      <c r="C17" s="19" t="str">
        <f>IFERROR(IF(INDEX('1. Descriptive Extraction'!$M$3:$M$73,MATCH($A17,'1. Descriptive Extraction'!$A$3:$A$73,0))="","",INDEX('1. Descriptive Extraction'!$M$3:$M$73,MATCH($A17,'1. Descriptive Extraction'!$A$3:$A$73,0))),"")</f>
        <v>Triage / severity / urgency + Referral / escalation + Treatment / management</v>
      </c>
      <c r="D17" s="19" t="str">
        <f>IFERROR(IF(INDEX('1. Descriptive Extraction'!$H$3:$H$73,MATCH($A17,'1. Descriptive Extraction'!$A$3:$A$73,0))="","",INDEX('1. Descriptive Extraction'!$H$3:$H$73,MATCH($A17,'1. Descriptive Extraction'!$A$3:$A$73,0))),"")</f>
        <v>Benchmark / in-silico</v>
      </c>
      <c r="E17" s="19" t="str">
        <f>IFERROR(IF(INDEX('1. Descriptive Extraction'!$Z$3:$Z$73,MATCH($A17,'1. Descriptive Extraction'!$A$3:$A$73,0))="","",INDEX('1. Descriptive Extraction'!$Z$3:$Z$73,MATCH($A17,'1. Descriptive Extraction'!$A$3:$A$73,0))),"")</f>
        <v>1 - Benchmark / in-silico</v>
      </c>
      <c r="F17" s="19" t="str">
        <f>IFERROR(IF(INDEX('1. Descriptive Extraction'!$AA$3:$AA$73,MATCH($A17,'1. Descriptive Extraction'!$A$3:$A$73,0))="","",INDEX('1. Descriptive Extraction'!$AA$3:$AA$73,MATCH($A17,'1. Descriptive Extraction'!$A$3:$A$73,0))),"")</f>
        <v>Synthetic / exam-style</v>
      </c>
      <c r="G17" s="19" t="str">
        <f>IFERROR(IF(INDEX('2. Domain Appraisal'!$I$3:$I$73,MATCH($A17,'2. Domain Appraisal'!$A$3:$A$73,0))="","",INDEX('2. Domain Appraisal'!$I$3:$I$73,MATCH($A17,'2. Domain Appraisal'!$A$3:$A$73,0))),"")</f>
        <v>Partial</v>
      </c>
      <c r="H17" s="19" t="str">
        <f>IFERROR(IF(INDEX('2. Domain Appraisal'!$R$3:$R$73,MATCH($A17,'2. Domain Appraisal'!$A$3:$A$73,0))="","",INDEX('2. Domain Appraisal'!$R$3:$R$73,MATCH($A17,'2. Domain Appraisal'!$A$3:$A$73,0))),"")</f>
        <v>Strong</v>
      </c>
      <c r="I17" s="19" t="str">
        <f>IFERROR(IF(INDEX('2. Domain Appraisal'!$Z$3:$Z$73,MATCH($A17,'2. Domain Appraisal'!$A$3:$A$73,0))="","",INDEX('2. Domain Appraisal'!$Z$3:$Z$73,MATCH($A17,'2. Domain Appraisal'!$A$3:$A$73,0))),"")</f>
        <v>Partial</v>
      </c>
      <c r="J17" s="19" t="str">
        <f>IFERROR(IF(INDEX('2. Domain Appraisal'!$AH$3:$AH$73,MATCH($A17,'2. Domain Appraisal'!$A$3:$A$73,0))="","",INDEX('2. Domain Appraisal'!$AH$3:$AH$73,MATCH($A17,'2. Domain Appraisal'!$A$3:$A$73,0))),"")</f>
        <v>Limited</v>
      </c>
      <c r="K17" s="19" t="str">
        <f>IFERROR(IF(INDEX('2. Domain Appraisal'!$AP$3:$AP$73,MATCH($A17,'2. Domain Appraisal'!$A$3:$A$73,0))="","",INDEX('2. Domain Appraisal'!$AP$3:$AP$73,MATCH($A17,'2. Domain Appraisal'!$A$3:$A$73,0))),"")</f>
        <v>Limited</v>
      </c>
      <c r="L17" s="19" t="str">
        <f>IFERROR(IF(INDEX('3. Framework Appraisal'!$C$3:$C$73,MATCH($A17,'3. Framework Appraisal'!$A$3:$A$73,0))="","",INDEX('3. Framework Appraisal'!$C$3:$C$73,MATCH($A17,'3. Framework Appraisal'!$A$3:$A$73,0))),"")</f>
        <v>STARD-AI</v>
      </c>
      <c r="M17" s="24">
        <f>IFERROR(IF(INDEX('3. Framework Appraisal'!$M$3:$M$73,MATCH($A17,'3. Framework Appraisal'!$A$3:$A$73,0))="","",INDEX('3. Framework Appraisal'!$M$3:$M$73,MATCH($A17,'3. Framework Appraisal'!$A$3:$A$73,0))),"")</f>
        <v>0.75</v>
      </c>
      <c r="N17" s="18"/>
    </row>
    <row r="18" spans="1:14" ht="61.5" customHeight="1" x14ac:dyDescent="0.2">
      <c r="A18" s="18" t="str">
        <f>'1. Descriptive Extraction'!A18</f>
        <v>S016</v>
      </c>
      <c r="B18" s="18" t="str">
        <f>LEFT('1. Descriptive Extraction'!B18,52)</f>
        <v>Digitizing Diagnoses: Distinguishing Infantile Heman</v>
      </c>
      <c r="C18" s="19" t="str">
        <f>IFERROR(IF(INDEX('1. Descriptive Extraction'!$M$3:$M$73,MATCH($A18,'1. Descriptive Extraction'!$A$3:$A$73,0))="","",INDEX('1. Descriptive Extraction'!$M$3:$M$73,MATCH($A18,'1. Descriptive Extraction'!$A$3:$A$73,0))),"")</f>
        <v>Diagnosis + Triage / severity / urgency + Referral / escalation</v>
      </c>
      <c r="D18" s="19" t="str">
        <f>IFERROR(IF(INDEX('1. Descriptive Extraction'!$H$3:$H$73,MATCH($A18,'1. Descriptive Extraction'!$A$3:$A$73,0))="","",INDEX('1. Descriptive Extraction'!$H$3:$H$73,MATCH($A18,'1. Descriptive Extraction'!$A$3:$A$73,0))),"")</f>
        <v>Retrospective real-world</v>
      </c>
      <c r="E18" s="19" t="str">
        <f>IFERROR(IF(INDEX('1. Descriptive Extraction'!$Z$3:$Z$73,MATCH($A18,'1. Descriptive Extraction'!$A$3:$A$73,0))="","",INDEX('1. Descriptive Extraction'!$Z$3:$Z$73,MATCH($A18,'1. Descriptive Extraction'!$A$3:$A$73,0))),"")</f>
        <v>2 - Retrospective real-world data</v>
      </c>
      <c r="F18" s="19" t="str">
        <f>IFERROR(IF(INDEX('1. Descriptive Extraction'!$AA$3:$AA$73,MATCH($A18,'1. Descriptive Extraction'!$A$3:$A$73,0))="","",INDEX('1. Descriptive Extraction'!$AA$3:$AA$73,MATCH($A18,'1. Descriptive Extraction'!$A$3:$A$73,0))),"")</f>
        <v>Authentic field-generated / real clinical data</v>
      </c>
      <c r="G18" s="19" t="str">
        <f>IFERROR(IF(INDEX('2. Domain Appraisal'!$I$3:$I$73,MATCH($A18,'2. Domain Appraisal'!$A$3:$A$73,0))="","",INDEX('2. Domain Appraisal'!$I$3:$I$73,MATCH($A18,'2. Domain Appraisal'!$A$3:$A$73,0))),"")</f>
        <v>Partial</v>
      </c>
      <c r="H18" s="19" t="str">
        <f>IFERROR(IF(INDEX('2. Domain Appraisal'!$R$3:$R$73,MATCH($A18,'2. Domain Appraisal'!$A$3:$A$73,0))="","",INDEX('2. Domain Appraisal'!$R$3:$R$73,MATCH($A18,'2. Domain Appraisal'!$A$3:$A$73,0))),"")</f>
        <v>Partial</v>
      </c>
      <c r="I18" s="19" t="str">
        <f>IFERROR(IF(INDEX('2. Domain Appraisal'!$Z$3:$Z$73,MATCH($A18,'2. Domain Appraisal'!$A$3:$A$73,0))="","",INDEX('2. Domain Appraisal'!$Z$3:$Z$73,MATCH($A18,'2. Domain Appraisal'!$A$3:$A$73,0))),"")</f>
        <v>Partial</v>
      </c>
      <c r="J18" s="19" t="str">
        <f>IFERROR(IF(INDEX('2. Domain Appraisal'!$AH$3:$AH$73,MATCH($A18,'2. Domain Appraisal'!$A$3:$A$73,0))="","",INDEX('2. Domain Appraisal'!$AH$3:$AH$73,MATCH($A18,'2. Domain Appraisal'!$A$3:$A$73,0))),"")</f>
        <v>Partial</v>
      </c>
      <c r="K18" s="19" t="str">
        <f>IFERROR(IF(INDEX('2. Domain Appraisal'!$AP$3:$AP$73,MATCH($A18,'2. Domain Appraisal'!$A$3:$A$73,0))="","",INDEX('2. Domain Appraisal'!$AP$3:$AP$73,MATCH($A18,'2. Domain Appraisal'!$A$3:$A$73,0))),"")</f>
        <v>Partial</v>
      </c>
      <c r="L18" s="19" t="str">
        <f>IFERROR(IF(INDEX('3. Framework Appraisal'!$C$3:$C$73,MATCH($A18,'3. Framework Appraisal'!$A$3:$A$73,0))="","",INDEX('3. Framework Appraisal'!$C$3:$C$73,MATCH($A18,'3. Framework Appraisal'!$A$3:$A$73,0))),"")</f>
        <v>STARD-AI</v>
      </c>
      <c r="M18" s="24">
        <f>IFERROR(IF(INDEX('3. Framework Appraisal'!$M$3:$M$73,MATCH($A18,'3. Framework Appraisal'!$A$3:$A$73,0))="","",INDEX('3. Framework Appraisal'!$M$3:$M$73,MATCH($A18,'3. Framework Appraisal'!$A$3:$A$73,0))),"")</f>
        <v>0.6875</v>
      </c>
      <c r="N18" s="18" t="s">
        <v>4755</v>
      </c>
    </row>
    <row r="19" spans="1:14" ht="61.5" customHeight="1" x14ac:dyDescent="0.2">
      <c r="A19" s="18" t="str">
        <f>'1. Descriptive Extraction'!A19</f>
        <v>S017</v>
      </c>
      <c r="B19" s="18" t="str">
        <f>LEFT('1. Descriptive Extraction'!B19,52)</f>
        <v>The Triage and Diagnostic Accuracy of Frontier Large</v>
      </c>
      <c r="C19" s="19" t="str">
        <f>IFERROR(IF(INDEX('1. Descriptive Extraction'!$M$3:$M$73,MATCH($A19,'1. Descriptive Extraction'!$A$3:$A$73,0))="","",INDEX('1. Descriptive Extraction'!$M$3:$M$73,MATCH($A19,'1. Descriptive Extraction'!$A$3:$A$73,0))),"")</f>
        <v>Diagnosis + Triage / severity / urgency</v>
      </c>
      <c r="D19" s="19" t="str">
        <f>IFERROR(IF(INDEX('1. Descriptive Extraction'!$H$3:$H$73,MATCH($A19,'1. Descriptive Extraction'!$A$3:$A$73,0))="","",INDEX('1. Descriptive Extraction'!$H$3:$H$73,MATCH($A19,'1. Descriptive Extraction'!$A$3:$A$73,0))),"")</f>
        <v>Benchmark / in-silico</v>
      </c>
      <c r="E19" s="19" t="str">
        <f>IFERROR(IF(INDEX('1. Descriptive Extraction'!$Z$3:$Z$73,MATCH($A19,'1. Descriptive Extraction'!$A$3:$A$73,0))="","",INDEX('1. Descriptive Extraction'!$Z$3:$Z$73,MATCH($A19,'1. Descriptive Extraction'!$A$3:$A$73,0))),"")</f>
        <v>1 - Benchmark / in-silico</v>
      </c>
      <c r="F19" s="19" t="str">
        <f>IFERROR(IF(INDEX('1. Descriptive Extraction'!$AA$3:$AA$73,MATCH($A19,'1. Descriptive Extraction'!$A$3:$A$73,0))="","",INDEX('1. Descriptive Extraction'!$AA$3:$AA$73,MATCH($A19,'1. Descriptive Extraction'!$A$3:$A$73,0))),"")</f>
        <v>Synthetic / exam-style</v>
      </c>
      <c r="G19" s="19" t="str">
        <f>IFERROR(IF(INDEX('2. Domain Appraisal'!$I$3:$I$73,MATCH($A19,'2. Domain Appraisal'!$A$3:$A$73,0))="","",INDEX('2. Domain Appraisal'!$I$3:$I$73,MATCH($A19,'2. Domain Appraisal'!$A$3:$A$73,0))),"")</f>
        <v>Partial</v>
      </c>
      <c r="H19" s="19" t="str">
        <f>IFERROR(IF(INDEX('2. Domain Appraisal'!$R$3:$R$73,MATCH($A19,'2. Domain Appraisal'!$A$3:$A$73,0))="","",INDEX('2. Domain Appraisal'!$R$3:$R$73,MATCH($A19,'2. Domain Appraisal'!$A$3:$A$73,0))),"")</f>
        <v>Partial</v>
      </c>
      <c r="I19" s="19" t="str">
        <f>IFERROR(IF(INDEX('2. Domain Appraisal'!$Z$3:$Z$73,MATCH($A19,'2. Domain Appraisal'!$A$3:$A$73,0))="","",INDEX('2. Domain Appraisal'!$Z$3:$Z$73,MATCH($A19,'2. Domain Appraisal'!$A$3:$A$73,0))),"")</f>
        <v>Partial</v>
      </c>
      <c r="J19" s="19" t="str">
        <f>IFERROR(IF(INDEX('2. Domain Appraisal'!$AH$3:$AH$73,MATCH($A19,'2. Domain Appraisal'!$A$3:$A$73,0))="","",INDEX('2. Domain Appraisal'!$AH$3:$AH$73,MATCH($A19,'2. Domain Appraisal'!$A$3:$A$73,0))),"")</f>
        <v>Limited</v>
      </c>
      <c r="K19" s="19" t="str">
        <f>IFERROR(IF(INDEX('2. Domain Appraisal'!$AP$3:$AP$73,MATCH($A19,'2. Domain Appraisal'!$A$3:$A$73,0))="","",INDEX('2. Domain Appraisal'!$AP$3:$AP$73,MATCH($A19,'2. Domain Appraisal'!$A$3:$A$73,0))),"")</f>
        <v>Limited</v>
      </c>
      <c r="L19" s="19" t="str">
        <f>IFERROR(IF(INDEX('3. Framework Appraisal'!$C$3:$C$73,MATCH($A19,'3. Framework Appraisal'!$A$3:$A$73,0))="","",INDEX('3. Framework Appraisal'!$C$3:$C$73,MATCH($A19,'3. Framework Appraisal'!$A$3:$A$73,0))),"")</f>
        <v>STARD-AI</v>
      </c>
      <c r="M19" s="24">
        <f>IFERROR(IF(INDEX('3. Framework Appraisal'!$M$3:$M$73,MATCH($A19,'3. Framework Appraisal'!$A$3:$A$73,0))="","",INDEX('3. Framework Appraisal'!$M$3:$M$73,MATCH($A19,'3. Framework Appraisal'!$A$3:$A$73,0))),"")</f>
        <v>0.6875</v>
      </c>
      <c r="N19" s="18" t="s">
        <v>4756</v>
      </c>
    </row>
    <row r="20" spans="1:14" ht="61.5" customHeight="1" x14ac:dyDescent="0.2">
      <c r="A20" s="18" t="str">
        <f>'1. Descriptive Extraction'!A20</f>
        <v>S018</v>
      </c>
      <c r="B20" s="18" t="str">
        <f>LEFT('1. Descriptive Extraction'!B20,52)</f>
        <v>Performance of ChatGPT as an AI-assisted decision su</v>
      </c>
      <c r="C20" s="19" t="str">
        <f>IFERROR(IF(INDEX('1. Descriptive Extraction'!$M$3:$M$73,MATCH($A20,'1. Descriptive Extraction'!$A$3:$A$73,0))="","",INDEX('1. Descriptive Extraction'!$M$3:$M$73,MATCH($A20,'1. Descriptive Extraction'!$A$3:$A$73,0))),"")</f>
        <v>Diagnosis + Triage / severity / urgency + Treatment / management</v>
      </c>
      <c r="D20" s="19" t="str">
        <f>IFERROR(IF(INDEX('1. Descriptive Extraction'!$H$3:$H$73,MATCH($A20,'1. Descriptive Extraction'!$A$3:$A$73,0))="","",INDEX('1. Descriptive Extraction'!$H$3:$H$73,MATCH($A20,'1. Descriptive Extraction'!$A$3:$A$73,0))),"")</f>
        <v>Retrospective real-world</v>
      </c>
      <c r="E20" s="19" t="str">
        <f>IFERROR(IF(INDEX('1. Descriptive Extraction'!$Z$3:$Z$73,MATCH($A20,'1. Descriptive Extraction'!$A$3:$A$73,0))="","",INDEX('1. Descriptive Extraction'!$Z$3:$Z$73,MATCH($A20,'1. Descriptive Extraction'!$A$3:$A$73,0))),"")</f>
        <v>2 - Retrospective real-world data</v>
      </c>
      <c r="F20" s="19" t="str">
        <f>IFERROR(IF(INDEX('1. Descriptive Extraction'!$AA$3:$AA$73,MATCH($A20,'1. Descriptive Extraction'!$A$3:$A$73,0))="","",INDEX('1. Descriptive Extraction'!$AA$3:$AA$73,MATCH($A20,'1. Descriptive Extraction'!$A$3:$A$73,0))),"")</f>
        <v>Mixed</v>
      </c>
      <c r="G20" s="19" t="str">
        <f>IFERROR(IF(INDEX('2. Domain Appraisal'!$I$3:$I$73,MATCH($A20,'2. Domain Appraisal'!$A$3:$A$73,0))="","",INDEX('2. Domain Appraisal'!$I$3:$I$73,MATCH($A20,'2. Domain Appraisal'!$A$3:$A$73,0))),"")</f>
        <v>Partial</v>
      </c>
      <c r="H20" s="19" t="str">
        <f>IFERROR(IF(INDEX('2. Domain Appraisal'!$R$3:$R$73,MATCH($A20,'2. Domain Appraisal'!$A$3:$A$73,0))="","",INDEX('2. Domain Appraisal'!$R$3:$R$73,MATCH($A20,'2. Domain Appraisal'!$A$3:$A$73,0))),"")</f>
        <v>Partial</v>
      </c>
      <c r="I20" s="19" t="str">
        <f>IFERROR(IF(INDEX('2. Domain Appraisal'!$Z$3:$Z$73,MATCH($A20,'2. Domain Appraisal'!$A$3:$A$73,0))="","",INDEX('2. Domain Appraisal'!$Z$3:$Z$73,MATCH($A20,'2. Domain Appraisal'!$A$3:$A$73,0))),"")</f>
        <v>Partial</v>
      </c>
      <c r="J20" s="19" t="str">
        <f>IFERROR(IF(INDEX('2. Domain Appraisal'!$AH$3:$AH$73,MATCH($A20,'2. Domain Appraisal'!$A$3:$A$73,0))="","",INDEX('2. Domain Appraisal'!$AH$3:$AH$73,MATCH($A20,'2. Domain Appraisal'!$A$3:$A$73,0))),"")</f>
        <v>Partial</v>
      </c>
      <c r="K20" s="19" t="str">
        <f>IFERROR(IF(INDEX('2. Domain Appraisal'!$AP$3:$AP$73,MATCH($A20,'2. Domain Appraisal'!$A$3:$A$73,0))="","",INDEX('2. Domain Appraisal'!$AP$3:$AP$73,MATCH($A20,'2. Domain Appraisal'!$A$3:$A$73,0))),"")</f>
        <v>Partial</v>
      </c>
      <c r="L20" s="19" t="str">
        <f>IFERROR(IF(INDEX('3. Framework Appraisal'!$C$3:$C$73,MATCH($A20,'3. Framework Appraisal'!$A$3:$A$73,0))="","",INDEX('3. Framework Appraisal'!$C$3:$C$73,MATCH($A20,'3. Framework Appraisal'!$A$3:$A$73,0))),"")</f>
        <v>STARD-AI</v>
      </c>
      <c r="M20" s="24">
        <f>IFERROR(IF(INDEX('3. Framework Appraisal'!$M$3:$M$73,MATCH($A20,'3. Framework Appraisal'!$A$3:$A$73,0))="","",INDEX('3. Framework Appraisal'!$M$3:$M$73,MATCH($A20,'3. Framework Appraisal'!$A$3:$A$73,0))),"")</f>
        <v>0.5625</v>
      </c>
      <c r="N20" s="18"/>
    </row>
    <row r="21" spans="1:14" ht="61.5" customHeight="1" x14ac:dyDescent="0.2">
      <c r="A21" s="18" t="str">
        <f>'1. Descriptive Extraction'!A21</f>
        <v>S019</v>
      </c>
      <c r="B21" s="18" t="str">
        <f>LEFT('1. Descriptive Extraction'!B21,52)</f>
        <v>Empowering front-line physicians with AI: Evaluating</v>
      </c>
      <c r="C21" s="19" t="str">
        <f>IFERROR(IF(INDEX('1. Descriptive Extraction'!$M$3:$M$73,MATCH($A21,'1. Descriptive Extraction'!$A$3:$A$73,0))="","",INDEX('1. Descriptive Extraction'!$M$3:$M$73,MATCH($A21,'1. Descriptive Extraction'!$A$3:$A$73,0))),"")</f>
        <v>Diagnosis + Triage / severity / urgency + Treatment / management</v>
      </c>
      <c r="D21" s="19" t="str">
        <f>IFERROR(IF(INDEX('1. Descriptive Extraction'!$H$3:$H$73,MATCH($A21,'1. Descriptive Extraction'!$A$3:$A$73,0))="","",INDEX('1. Descriptive Extraction'!$H$3:$H$73,MATCH($A21,'1. Descriptive Extraction'!$A$3:$A$73,0))),"")</f>
        <v>Benchmark / in-silico</v>
      </c>
      <c r="E21" s="19" t="str">
        <f>IFERROR(IF(INDEX('1. Descriptive Extraction'!$Z$3:$Z$73,MATCH($A21,'1. Descriptive Extraction'!$A$3:$A$73,0))="","",INDEX('1. Descriptive Extraction'!$Z$3:$Z$73,MATCH($A21,'1. Descriptive Extraction'!$A$3:$A$73,0))),"")</f>
        <v>1 - Benchmark / in-silico</v>
      </c>
      <c r="F21" s="19" t="str">
        <f>IFERROR(IF(INDEX('1. Descriptive Extraction'!$AA$3:$AA$73,MATCH($A21,'1. Descriptive Extraction'!$A$3:$A$73,0))="","",INDEX('1. Descriptive Extraction'!$AA$3:$AA$73,MATCH($A21,'1. Descriptive Extraction'!$A$3:$A$73,0))),"")</f>
        <v>Synthetic / exam-style</v>
      </c>
      <c r="G21" s="19" t="str">
        <f>IFERROR(IF(INDEX('2. Domain Appraisal'!$I$3:$I$73,MATCH($A21,'2. Domain Appraisal'!$A$3:$A$73,0))="","",INDEX('2. Domain Appraisal'!$I$3:$I$73,MATCH($A21,'2. Domain Appraisal'!$A$3:$A$73,0))),"")</f>
        <v>Partial</v>
      </c>
      <c r="H21" s="19" t="str">
        <f>IFERROR(IF(INDEX('2. Domain Appraisal'!$R$3:$R$73,MATCH($A21,'2. Domain Appraisal'!$A$3:$A$73,0))="","",INDEX('2. Domain Appraisal'!$R$3:$R$73,MATCH($A21,'2. Domain Appraisal'!$A$3:$A$73,0))),"")</f>
        <v>Partial</v>
      </c>
      <c r="I21" s="19" t="str">
        <f>IFERROR(IF(INDEX('2. Domain Appraisal'!$Z$3:$Z$73,MATCH($A21,'2. Domain Appraisal'!$A$3:$A$73,0))="","",INDEX('2. Domain Appraisal'!$Z$3:$Z$73,MATCH($A21,'2. Domain Appraisal'!$A$3:$A$73,0))),"")</f>
        <v>Partial</v>
      </c>
      <c r="J21" s="19" t="str">
        <f>IFERROR(IF(INDEX('2. Domain Appraisal'!$AH$3:$AH$73,MATCH($A21,'2. Domain Appraisal'!$A$3:$A$73,0))="","",INDEX('2. Domain Appraisal'!$AH$3:$AH$73,MATCH($A21,'2. Domain Appraisal'!$A$3:$A$73,0))),"")</f>
        <v>Limited</v>
      </c>
      <c r="K21" s="19" t="str">
        <f>IFERROR(IF(INDEX('2. Domain Appraisal'!$AP$3:$AP$73,MATCH($A21,'2. Domain Appraisal'!$A$3:$A$73,0))="","",INDEX('2. Domain Appraisal'!$AP$3:$AP$73,MATCH($A21,'2. Domain Appraisal'!$A$3:$A$73,0))),"")</f>
        <v>Partial</v>
      </c>
      <c r="L21" s="19" t="str">
        <f>IFERROR(IF(INDEX('3. Framework Appraisal'!$C$3:$C$73,MATCH($A21,'3. Framework Appraisal'!$A$3:$A$73,0))="","",INDEX('3. Framework Appraisal'!$C$3:$C$73,MATCH($A21,'3. Framework Appraisal'!$A$3:$A$73,0))),"")</f>
        <v>TRIPOD-LLM</v>
      </c>
      <c r="M21" s="24">
        <f>IFERROR(IF(INDEX('3. Framework Appraisal'!$M$3:$M$73,MATCH($A21,'3. Framework Appraisal'!$A$3:$A$73,0))="","",INDEX('3. Framework Appraisal'!$M$3:$M$73,MATCH($A21,'3. Framework Appraisal'!$A$3:$A$73,0))),"")</f>
        <v>0.8125</v>
      </c>
      <c r="N21" s="18"/>
    </row>
    <row r="22" spans="1:14" ht="61.5" customHeight="1" x14ac:dyDescent="0.2">
      <c r="A22" s="18" t="str">
        <f>'1. Descriptive Extraction'!A22</f>
        <v>S020</v>
      </c>
      <c r="B22" s="18" t="str">
        <f>LEFT('1. Descriptive Extraction'!B22,52)</f>
        <v>Prompt Framing Modulates Safety in Shoulder and Elbo</v>
      </c>
      <c r="C22" s="19" t="str">
        <f>IFERROR(IF(INDEX('1. Descriptive Extraction'!$M$3:$M$73,MATCH($A22,'1. Descriptive Extraction'!$A$3:$A$73,0))="","",INDEX('1. Descriptive Extraction'!$M$3:$M$73,MATCH($A22,'1. Descriptive Extraction'!$A$3:$A$73,0))),"")</f>
        <v>Diagnosis + Triage / severity / urgency + Treatment / management</v>
      </c>
      <c r="D22" s="19" t="str">
        <f>IFERROR(IF(INDEX('1. Descriptive Extraction'!$H$3:$H$73,MATCH($A22,'1. Descriptive Extraction'!$A$3:$A$73,0))="","",INDEX('1. Descriptive Extraction'!$H$3:$H$73,MATCH($A22,'1. Descriptive Extraction'!$A$3:$A$73,0))),"")</f>
        <v>Benchmark / in-silico</v>
      </c>
      <c r="E22" s="19" t="str">
        <f>IFERROR(IF(INDEX('1. Descriptive Extraction'!$Z$3:$Z$73,MATCH($A22,'1. Descriptive Extraction'!$A$3:$A$73,0))="","",INDEX('1. Descriptive Extraction'!$Z$3:$Z$73,MATCH($A22,'1. Descriptive Extraction'!$A$3:$A$73,0))),"")</f>
        <v>1 - Benchmark / in-silico</v>
      </c>
      <c r="F22" s="19" t="str">
        <f>IFERROR(IF(INDEX('1. Descriptive Extraction'!$AA$3:$AA$73,MATCH($A22,'1. Descriptive Extraction'!$A$3:$A$73,0))="","",INDEX('1. Descriptive Extraction'!$AA$3:$AA$73,MATCH($A22,'1. Descriptive Extraction'!$A$3:$A$73,0))),"")</f>
        <v>Synthetic / exam-style</v>
      </c>
      <c r="G22" s="19" t="str">
        <f>IFERROR(IF(INDEX('2. Domain Appraisal'!$I$3:$I$73,MATCH($A22,'2. Domain Appraisal'!$A$3:$A$73,0))="","",INDEX('2. Domain Appraisal'!$I$3:$I$73,MATCH($A22,'2. Domain Appraisal'!$A$3:$A$73,0))),"")</f>
        <v>Partial</v>
      </c>
      <c r="H22" s="19" t="str">
        <f>IFERROR(IF(INDEX('2. Domain Appraisal'!$R$3:$R$73,MATCH($A22,'2. Domain Appraisal'!$A$3:$A$73,0))="","",INDEX('2. Domain Appraisal'!$R$3:$R$73,MATCH($A22,'2. Domain Appraisal'!$A$3:$A$73,0))),"")</f>
        <v>Partial</v>
      </c>
      <c r="I22" s="19" t="str">
        <f>IFERROR(IF(INDEX('2. Domain Appraisal'!$Z$3:$Z$73,MATCH($A22,'2. Domain Appraisal'!$A$3:$A$73,0))="","",INDEX('2. Domain Appraisal'!$Z$3:$Z$73,MATCH($A22,'2. Domain Appraisal'!$A$3:$A$73,0))),"")</f>
        <v>Strong</v>
      </c>
      <c r="J22" s="19" t="str">
        <f>IFERROR(IF(INDEX('2. Domain Appraisal'!$AH$3:$AH$73,MATCH($A22,'2. Domain Appraisal'!$A$3:$A$73,0))="","",INDEX('2. Domain Appraisal'!$AH$3:$AH$73,MATCH($A22,'2. Domain Appraisal'!$A$3:$A$73,0))),"")</f>
        <v>Limited</v>
      </c>
      <c r="K22" s="19" t="str">
        <f>IFERROR(IF(INDEX('2. Domain Appraisal'!$AP$3:$AP$73,MATCH($A22,'2. Domain Appraisal'!$A$3:$A$73,0))="","",INDEX('2. Domain Appraisal'!$AP$3:$AP$73,MATCH($A22,'2. Domain Appraisal'!$A$3:$A$73,0))),"")</f>
        <v>Limited</v>
      </c>
      <c r="L22" s="19" t="str">
        <f>IFERROR(IF(INDEX('3. Framework Appraisal'!$C$3:$C$73,MATCH($A22,'3. Framework Appraisal'!$A$3:$A$73,0))="","",INDEX('3. Framework Appraisal'!$C$3:$C$73,MATCH($A22,'3. Framework Appraisal'!$A$3:$A$73,0))),"")</f>
        <v>TRIPOD-LLM</v>
      </c>
      <c r="M22" s="24">
        <f>IFERROR(IF(INDEX('3. Framework Appraisal'!$M$3:$M$73,MATCH($A22,'3. Framework Appraisal'!$A$3:$A$73,0))="","",INDEX('3. Framework Appraisal'!$M$3:$M$73,MATCH($A22,'3. Framework Appraisal'!$A$3:$A$73,0))),"")</f>
        <v>0.75</v>
      </c>
      <c r="N22" s="18"/>
    </row>
    <row r="23" spans="1:14" ht="61.5" customHeight="1" x14ac:dyDescent="0.2">
      <c r="A23" s="18" t="str">
        <f>'1. Descriptive Extraction'!A23</f>
        <v>S021</v>
      </c>
      <c r="B23" s="18" t="str">
        <f>LEFT('1. Descriptive Extraction'!B23,52)</f>
        <v>The future of AI clinicians: assessing the modern st</v>
      </c>
      <c r="C23" s="19" t="str">
        <f>IFERROR(IF(INDEX('1. Descriptive Extraction'!$M$3:$M$73,MATCH($A23,'1. Descriptive Extraction'!$A$3:$A$73,0))="","",INDEX('1. Descriptive Extraction'!$M$3:$M$73,MATCH($A23,'1. Descriptive Extraction'!$A$3:$A$73,0))),"")</f>
        <v>Diagnosis</v>
      </c>
      <c r="D23" s="19" t="str">
        <f>IFERROR(IF(INDEX('1. Descriptive Extraction'!$H$3:$H$73,MATCH($A23,'1. Descriptive Extraction'!$A$3:$A$73,0))="","",INDEX('1. Descriptive Extraction'!$H$3:$H$73,MATCH($A23,'1. Descriptive Extraction'!$A$3:$A$73,0))),"")</f>
        <v>Benchmark / in-silico</v>
      </c>
      <c r="E23" s="19" t="str">
        <f>IFERROR(IF(INDEX('1. Descriptive Extraction'!$Z$3:$Z$73,MATCH($A23,'1. Descriptive Extraction'!$A$3:$A$73,0))="","",INDEX('1. Descriptive Extraction'!$Z$3:$Z$73,MATCH($A23,'1. Descriptive Extraction'!$A$3:$A$73,0))),"")</f>
        <v>1 - Benchmark / in-silico</v>
      </c>
      <c r="F23" s="19" t="str">
        <f>IFERROR(IF(INDEX('1. Descriptive Extraction'!$AA$3:$AA$73,MATCH($A23,'1. Descriptive Extraction'!$A$3:$A$73,0))="","",INDEX('1. Descriptive Extraction'!$AA$3:$AA$73,MATCH($A23,'1. Descriptive Extraction'!$A$3:$A$73,0))),"")</f>
        <v>Authentic field-generated / real clinical data</v>
      </c>
      <c r="G23" s="19" t="str">
        <f>IFERROR(IF(INDEX('2. Domain Appraisal'!$I$3:$I$73,MATCH($A23,'2. Domain Appraisal'!$A$3:$A$73,0))="","",INDEX('2. Domain Appraisal'!$I$3:$I$73,MATCH($A23,'2. Domain Appraisal'!$A$3:$A$73,0))),"")</f>
        <v>Partial</v>
      </c>
      <c r="H23" s="19" t="str">
        <f>IFERROR(IF(INDEX('2. Domain Appraisal'!$R$3:$R$73,MATCH($A23,'2. Domain Appraisal'!$A$3:$A$73,0))="","",INDEX('2. Domain Appraisal'!$R$3:$R$73,MATCH($A23,'2. Domain Appraisal'!$A$3:$A$73,0))),"")</f>
        <v>Partial</v>
      </c>
      <c r="I23" s="19" t="str">
        <f>IFERROR(IF(INDEX('2. Domain Appraisal'!$Z$3:$Z$73,MATCH($A23,'2. Domain Appraisal'!$A$3:$A$73,0))="","",INDEX('2. Domain Appraisal'!$Z$3:$Z$73,MATCH($A23,'2. Domain Appraisal'!$A$3:$A$73,0))),"")</f>
        <v>Partial</v>
      </c>
      <c r="J23" s="19" t="str">
        <f>IFERROR(IF(INDEX('2. Domain Appraisal'!$AH$3:$AH$73,MATCH($A23,'2. Domain Appraisal'!$A$3:$A$73,0))="","",INDEX('2. Domain Appraisal'!$AH$3:$AH$73,MATCH($A23,'2. Domain Appraisal'!$A$3:$A$73,0))),"")</f>
        <v>Limited</v>
      </c>
      <c r="K23" s="19" t="str">
        <f>IFERROR(IF(INDEX('2. Domain Appraisal'!$AP$3:$AP$73,MATCH($A23,'2. Domain Appraisal'!$A$3:$A$73,0))="","",INDEX('2. Domain Appraisal'!$AP$3:$AP$73,MATCH($A23,'2. Domain Appraisal'!$A$3:$A$73,0))),"")</f>
        <v>Limited</v>
      </c>
      <c r="L23" s="19" t="str">
        <f>IFERROR(IF(INDEX('3. Framework Appraisal'!$C$3:$C$73,MATCH($A23,'3. Framework Appraisal'!$A$3:$A$73,0))="","",INDEX('3. Framework Appraisal'!$C$3:$C$73,MATCH($A23,'3. Framework Appraisal'!$A$3:$A$73,0))),"")</f>
        <v>TRIPOD-LLM</v>
      </c>
      <c r="M23" s="24">
        <f>IFERROR(IF(INDEX('3. Framework Appraisal'!$M$3:$M$73,MATCH($A23,'3. Framework Appraisal'!$A$3:$A$73,0))="","",INDEX('3. Framework Appraisal'!$M$3:$M$73,MATCH($A23,'3. Framework Appraisal'!$A$3:$A$73,0))),"")</f>
        <v>0.625</v>
      </c>
      <c r="N23" s="18"/>
    </row>
    <row r="24" spans="1:14" ht="61.5" customHeight="1" x14ac:dyDescent="0.2">
      <c r="A24" s="18" t="str">
        <f>'1. Descriptive Extraction'!A24</f>
        <v>S022</v>
      </c>
      <c r="B24" s="18" t="str">
        <f>LEFT('1. Descriptive Extraction'!B24,52)</f>
        <v>Effectiveness of Informed AI Use on Clinical Compete</v>
      </c>
      <c r="C24" s="19" t="str">
        <f>IFERROR(IF(INDEX('1. Descriptive Extraction'!$M$3:$M$73,MATCH($A24,'1. Descriptive Extraction'!$A$3:$A$73,0))="","",INDEX('1. Descriptive Extraction'!$M$3:$M$73,MATCH($A24,'1. Descriptive Extraction'!$A$3:$A$73,0))),"")</f>
        <v>Diagnosis + Treatment / management + Holistic clinical advice / general guidance</v>
      </c>
      <c r="D24" s="19" t="str">
        <f>IFERROR(IF(INDEX('1. Descriptive Extraction'!$H$3:$H$73,MATCH($A24,'1. Descriptive Extraction'!$A$3:$A$73,0))="","",INDEX('1. Descriptive Extraction'!$H$3:$H$73,MATCH($A24,'1. Descriptive Extraction'!$A$3:$A$73,0))),"")</f>
        <v>Benchmark / in-silico</v>
      </c>
      <c r="E24" s="19" t="str">
        <f>IFERROR(IF(INDEX('1. Descriptive Extraction'!$Z$3:$Z$73,MATCH($A24,'1. Descriptive Extraction'!$A$3:$A$73,0))="","",INDEX('1. Descriptive Extraction'!$Z$3:$Z$73,MATCH($A24,'1. Descriptive Extraction'!$A$3:$A$73,0))),"")</f>
        <v>1 - Benchmark / in-silico</v>
      </c>
      <c r="F24" s="19" t="str">
        <f>IFERROR(IF(INDEX('1. Descriptive Extraction'!$AA$3:$AA$73,MATCH($A24,'1. Descriptive Extraction'!$A$3:$A$73,0))="","",INDEX('1. Descriptive Extraction'!$AA$3:$AA$73,MATCH($A24,'1. Descriptive Extraction'!$A$3:$A$73,0))),"")</f>
        <v>Adapted from real cases</v>
      </c>
      <c r="G24" s="19" t="str">
        <f>IFERROR(IF(INDEX('2. Domain Appraisal'!$I$3:$I$73,MATCH($A24,'2. Domain Appraisal'!$A$3:$A$73,0))="","",INDEX('2. Domain Appraisal'!$I$3:$I$73,MATCH($A24,'2. Domain Appraisal'!$A$3:$A$73,0))),"")</f>
        <v>Partial</v>
      </c>
      <c r="H24" s="19" t="str">
        <f>IFERROR(IF(INDEX('2. Domain Appraisal'!$R$3:$R$73,MATCH($A24,'2. Domain Appraisal'!$A$3:$A$73,0))="","",INDEX('2. Domain Appraisal'!$R$3:$R$73,MATCH($A24,'2. Domain Appraisal'!$A$3:$A$73,0))),"")</f>
        <v>Partial</v>
      </c>
      <c r="I24" s="19" t="str">
        <f>IFERROR(IF(INDEX('2. Domain Appraisal'!$Z$3:$Z$73,MATCH($A24,'2. Domain Appraisal'!$A$3:$A$73,0))="","",INDEX('2. Domain Appraisal'!$Z$3:$Z$73,MATCH($A24,'2. Domain Appraisal'!$A$3:$A$73,0))),"")</f>
        <v>Limited</v>
      </c>
      <c r="J24" s="19" t="str">
        <f>IFERROR(IF(INDEX('2. Domain Appraisal'!$AH$3:$AH$73,MATCH($A24,'2. Domain Appraisal'!$A$3:$A$73,0))="","",INDEX('2. Domain Appraisal'!$AH$3:$AH$73,MATCH($A24,'2. Domain Appraisal'!$A$3:$A$73,0))),"")</f>
        <v>Partial</v>
      </c>
      <c r="K24" s="19" t="str">
        <f>IFERROR(IF(INDEX('2. Domain Appraisal'!$AP$3:$AP$73,MATCH($A24,'2. Domain Appraisal'!$A$3:$A$73,0))="","",INDEX('2. Domain Appraisal'!$AP$3:$AP$73,MATCH($A24,'2. Domain Appraisal'!$A$3:$A$73,0))),"")</f>
        <v>Partial</v>
      </c>
      <c r="L24" s="19" t="str">
        <f>IFERROR(IF(INDEX('3. Framework Appraisal'!$C$3:$C$73,MATCH($A24,'3. Framework Appraisal'!$A$3:$A$73,0))="","",INDEX('3. Framework Appraisal'!$C$3:$C$73,MATCH($A24,'3. Framework Appraisal'!$A$3:$A$73,0))),"")</f>
        <v>TRIPOD-LLM</v>
      </c>
      <c r="M24" s="24">
        <f>IFERROR(IF(INDEX('3. Framework Appraisal'!$M$3:$M$73,MATCH($A24,'3. Framework Appraisal'!$A$3:$A$73,0))="","",INDEX('3. Framework Appraisal'!$M$3:$M$73,MATCH($A24,'3. Framework Appraisal'!$A$3:$A$73,0))),"")</f>
        <v>0.5625</v>
      </c>
      <c r="N24" s="18"/>
    </row>
    <row r="25" spans="1:14" ht="61.5" customHeight="1" x14ac:dyDescent="0.2">
      <c r="A25" s="18" t="str">
        <f>'1. Descriptive Extraction'!A25</f>
        <v>S023</v>
      </c>
      <c r="B25" s="18" t="str">
        <f>LEFT('1. Descriptive Extraction'!B25,52)</f>
        <v>In the face of confounders: Atrial fibrillation dete</v>
      </c>
      <c r="C25" s="19" t="str">
        <f>IFERROR(IF(INDEX('1. Descriptive Extraction'!$M$3:$M$73,MATCH($A25,'1. Descriptive Extraction'!$A$3:$A$73,0))="","",INDEX('1. Descriptive Extraction'!$M$3:$M$73,MATCH($A25,'1. Descriptive Extraction'!$A$3:$A$73,0))),"")</f>
        <v>Diagnosis</v>
      </c>
      <c r="D25" s="19" t="str">
        <f>IFERROR(IF(INDEX('1. Descriptive Extraction'!$H$3:$H$73,MATCH($A25,'1. Descriptive Extraction'!$A$3:$A$73,0))="","",INDEX('1. Descriptive Extraction'!$H$3:$H$73,MATCH($A25,'1. Descriptive Extraction'!$A$3:$A$73,0))),"")</f>
        <v>Benchmark / in-silico</v>
      </c>
      <c r="E25" s="19" t="str">
        <f>IFERROR(IF(INDEX('1. Descriptive Extraction'!$Z$3:$Z$73,MATCH($A25,'1. Descriptive Extraction'!$A$3:$A$73,0))="","",INDEX('1. Descriptive Extraction'!$Z$3:$Z$73,MATCH($A25,'1. Descriptive Extraction'!$A$3:$A$73,0))),"")</f>
        <v>1 - Benchmark / in-silico</v>
      </c>
      <c r="F25" s="19" t="str">
        <f>IFERROR(IF(INDEX('1. Descriptive Extraction'!$AA$3:$AA$73,MATCH($A25,'1. Descriptive Extraction'!$A$3:$A$73,0))="","",INDEX('1. Descriptive Extraction'!$AA$3:$AA$73,MATCH($A25,'1. Descriptive Extraction'!$A$3:$A$73,0))),"")</f>
        <v>Authentic field-generated / real clinical data</v>
      </c>
      <c r="G25" s="19" t="str">
        <f>IFERROR(IF(INDEX('2. Domain Appraisal'!$I$3:$I$73,MATCH($A25,'2. Domain Appraisal'!$A$3:$A$73,0))="","",INDEX('2. Domain Appraisal'!$I$3:$I$73,MATCH($A25,'2. Domain Appraisal'!$A$3:$A$73,0))),"")</f>
        <v>Partial</v>
      </c>
      <c r="H25" s="19" t="str">
        <f>IFERROR(IF(INDEX('2. Domain Appraisal'!$R$3:$R$73,MATCH($A25,'2. Domain Appraisal'!$A$3:$A$73,0))="","",INDEX('2. Domain Appraisal'!$R$3:$R$73,MATCH($A25,'2. Domain Appraisal'!$A$3:$A$73,0))),"")</f>
        <v>Partial</v>
      </c>
      <c r="I25" s="19" t="str">
        <f>IFERROR(IF(INDEX('2. Domain Appraisal'!$Z$3:$Z$73,MATCH($A25,'2. Domain Appraisal'!$A$3:$A$73,0))="","",INDEX('2. Domain Appraisal'!$Z$3:$Z$73,MATCH($A25,'2. Domain Appraisal'!$A$3:$A$73,0))),"")</f>
        <v>Partial</v>
      </c>
      <c r="J25" s="19" t="str">
        <f>IFERROR(IF(INDEX('2. Domain Appraisal'!$AH$3:$AH$73,MATCH($A25,'2. Domain Appraisal'!$A$3:$A$73,0))="","",INDEX('2. Domain Appraisal'!$AH$3:$AH$73,MATCH($A25,'2. Domain Appraisal'!$A$3:$A$73,0))),"")</f>
        <v>Limited</v>
      </c>
      <c r="K25" s="19" t="str">
        <f>IFERROR(IF(INDEX('2. Domain Appraisal'!$AP$3:$AP$73,MATCH($A25,'2. Domain Appraisal'!$A$3:$A$73,0))="","",INDEX('2. Domain Appraisal'!$AP$3:$AP$73,MATCH($A25,'2. Domain Appraisal'!$A$3:$A$73,0))),"")</f>
        <v>Limited</v>
      </c>
      <c r="L25" s="19" t="str">
        <f>IFERROR(IF(INDEX('3. Framework Appraisal'!$C$3:$C$73,MATCH($A25,'3. Framework Appraisal'!$A$3:$A$73,0))="","",INDEX('3. Framework Appraisal'!$C$3:$C$73,MATCH($A25,'3. Framework Appraisal'!$A$3:$A$73,0))),"")</f>
        <v>STARD-AI</v>
      </c>
      <c r="M25" s="24">
        <f>IFERROR(IF(INDEX('3. Framework Appraisal'!$M$3:$M$73,MATCH($A25,'3. Framework Appraisal'!$A$3:$A$73,0))="","",INDEX('3. Framework Appraisal'!$M$3:$M$73,MATCH($A25,'3. Framework Appraisal'!$A$3:$A$73,0))),"")</f>
        <v>0.6875</v>
      </c>
      <c r="N25" s="18"/>
    </row>
    <row r="26" spans="1:14" ht="61.5" customHeight="1" x14ac:dyDescent="0.2">
      <c r="A26" s="18" t="str">
        <f>'1. Descriptive Extraction'!A26</f>
        <v>S024</v>
      </c>
      <c r="B26" s="18" t="str">
        <f>LEFT('1. Descriptive Extraction'!B26,52)</f>
        <v>Fine-Tuning Methods for Large Language Models in Cli</v>
      </c>
      <c r="C26" s="19" t="str">
        <f>IFERROR(IF(INDEX('1. Descriptive Extraction'!$M$3:$M$73,MATCH($A26,'1. Descriptive Extraction'!$A$3:$A$73,0))="","",INDEX('1. Descriptive Extraction'!$M$3:$M$73,MATCH($A26,'1. Descriptive Extraction'!$A$3:$A$73,0))),"")</f>
        <v>Diagnosis + Triage / severity / urgency + Treatment / management</v>
      </c>
      <c r="D26" s="19" t="str">
        <f>IFERROR(IF(INDEX('1. Descriptive Extraction'!$H$3:$H$73,MATCH($A26,'1. Descriptive Extraction'!$A$3:$A$73,0))="","",INDEX('1. Descriptive Extraction'!$H$3:$H$73,MATCH($A26,'1. Descriptive Extraction'!$A$3:$A$73,0))),"")</f>
        <v>Benchmark / in-silico</v>
      </c>
      <c r="E26" s="19" t="str">
        <f>IFERROR(IF(INDEX('1. Descriptive Extraction'!$Z$3:$Z$73,MATCH($A26,'1. Descriptive Extraction'!$A$3:$A$73,0))="","",INDEX('1. Descriptive Extraction'!$Z$3:$Z$73,MATCH($A26,'1. Descriptive Extraction'!$A$3:$A$73,0))),"")</f>
        <v>1 - Benchmark / in-silico</v>
      </c>
      <c r="F26" s="19" t="str">
        <f>IFERROR(IF(INDEX('1. Descriptive Extraction'!$AA$3:$AA$73,MATCH($A26,'1. Descriptive Extraction'!$A$3:$A$73,0))="","",INDEX('1. Descriptive Extraction'!$AA$3:$AA$73,MATCH($A26,'1. Descriptive Extraction'!$A$3:$A$73,0))),"")</f>
        <v>Mixed</v>
      </c>
      <c r="G26" s="19" t="str">
        <f>IFERROR(IF(INDEX('2. Domain Appraisal'!$I$3:$I$73,MATCH($A26,'2. Domain Appraisal'!$A$3:$A$73,0))="","",INDEX('2. Domain Appraisal'!$I$3:$I$73,MATCH($A26,'2. Domain Appraisal'!$A$3:$A$73,0))),"")</f>
        <v>Partial</v>
      </c>
      <c r="H26" s="19" t="str">
        <f>IFERROR(IF(INDEX('2. Domain Appraisal'!$R$3:$R$73,MATCH($A26,'2. Domain Appraisal'!$A$3:$A$73,0))="","",INDEX('2. Domain Appraisal'!$R$3:$R$73,MATCH($A26,'2. Domain Appraisal'!$A$3:$A$73,0))),"")</f>
        <v>Partial</v>
      </c>
      <c r="I26" s="19" t="str">
        <f>IFERROR(IF(INDEX('2. Domain Appraisal'!$Z$3:$Z$73,MATCH($A26,'2. Domain Appraisal'!$A$3:$A$73,0))="","",INDEX('2. Domain Appraisal'!$Z$3:$Z$73,MATCH($A26,'2. Domain Appraisal'!$A$3:$A$73,0))),"")</f>
        <v>Partial</v>
      </c>
      <c r="J26" s="19" t="str">
        <f>IFERROR(IF(INDEX('2. Domain Appraisal'!$AH$3:$AH$73,MATCH($A26,'2. Domain Appraisal'!$A$3:$A$73,0))="","",INDEX('2. Domain Appraisal'!$AH$3:$AH$73,MATCH($A26,'2. Domain Appraisal'!$A$3:$A$73,0))),"")</f>
        <v>Limited</v>
      </c>
      <c r="K26" s="19" t="str">
        <f>IFERROR(IF(INDEX('2. Domain Appraisal'!$AP$3:$AP$73,MATCH($A26,'2. Domain Appraisal'!$A$3:$A$73,0))="","",INDEX('2. Domain Appraisal'!$AP$3:$AP$73,MATCH($A26,'2. Domain Appraisal'!$A$3:$A$73,0))),"")</f>
        <v>Limited</v>
      </c>
      <c r="L26" s="19" t="str">
        <f>IFERROR(IF(INDEX('3. Framework Appraisal'!$C$3:$C$73,MATCH($A26,'3. Framework Appraisal'!$A$3:$A$73,0))="","",INDEX('3. Framework Appraisal'!$C$3:$C$73,MATCH($A26,'3. Framework Appraisal'!$A$3:$A$73,0))),"")</f>
        <v>TRIPOD-LLM</v>
      </c>
      <c r="M26" s="24">
        <f>IFERROR(IF(INDEX('3. Framework Appraisal'!$M$3:$M$73,MATCH($A26,'3. Framework Appraisal'!$A$3:$A$73,0))="","",INDEX('3. Framework Appraisal'!$M$3:$M$73,MATCH($A26,'3. Framework Appraisal'!$A$3:$A$73,0))),"")</f>
        <v>0.5625</v>
      </c>
      <c r="N26" s="18"/>
    </row>
    <row r="27" spans="1:14" ht="61.5" customHeight="1" x14ac:dyDescent="0.2">
      <c r="A27" s="18" t="str">
        <f>'1. Descriptive Extraction'!A27</f>
        <v>S025</v>
      </c>
      <c r="B27" s="18" t="str">
        <f>LEFT('1. Descriptive Extraction'!B27,52)</f>
        <v>Expanding the Capacity of General Practitioners in S</v>
      </c>
      <c r="C27" s="19" t="str">
        <f>IFERROR(IF(INDEX('1. Descriptive Extraction'!$M$3:$M$73,MATCH($A27,'1. Descriptive Extraction'!$A$3:$A$73,0))="","",INDEX('1. Descriptive Extraction'!$M$3:$M$73,MATCH($A27,'1. Descriptive Extraction'!$A$3:$A$73,0))),"")</f>
        <v>Diagnosis + Treatment / management + Investigation / test ordering</v>
      </c>
      <c r="D27" s="19" t="str">
        <f>IFERROR(IF(INDEX('1. Descriptive Extraction'!$H$3:$H$73,MATCH($A27,'1. Descriptive Extraction'!$A$3:$A$73,0))="","",INDEX('1. Descriptive Extraction'!$H$3:$H$73,MATCH($A27,'1. Descriptive Extraction'!$A$3:$A$73,0))),"")</f>
        <v>Prospective observational</v>
      </c>
      <c r="E27" s="19" t="str">
        <f>IFERROR(IF(INDEX('1. Descriptive Extraction'!$Z$3:$Z$73,MATCH($A27,'1. Descriptive Extraction'!$A$3:$A$73,0))="","",INDEX('1. Descriptive Extraction'!$Z$3:$Z$73,MATCH($A27,'1. Descriptive Extraction'!$A$3:$A$73,0))),"")</f>
        <v>3 - Prospective / silent (real patients)</v>
      </c>
      <c r="F27" s="19" t="str">
        <f>IFERROR(IF(INDEX('1. Descriptive Extraction'!$AA$3:$AA$73,MATCH($A27,'1. Descriptive Extraction'!$A$3:$A$73,0))="","",INDEX('1. Descriptive Extraction'!$AA$3:$AA$73,MATCH($A27,'1. Descriptive Extraction'!$A$3:$A$73,0))),"")</f>
        <v>Authentic field-generated / real clinical data</v>
      </c>
      <c r="G27" s="19" t="str">
        <f>IFERROR(IF(INDEX('2. Domain Appraisal'!$I$3:$I$73,MATCH($A27,'2. Domain Appraisal'!$A$3:$A$73,0))="","",INDEX('2. Domain Appraisal'!$I$3:$I$73,MATCH($A27,'2. Domain Appraisal'!$A$3:$A$73,0))),"")</f>
        <v>Partial</v>
      </c>
      <c r="H27" s="19" t="str">
        <f>IFERROR(IF(INDEX('2. Domain Appraisal'!$R$3:$R$73,MATCH($A27,'2. Domain Appraisal'!$A$3:$A$73,0))="","",INDEX('2. Domain Appraisal'!$R$3:$R$73,MATCH($A27,'2. Domain Appraisal'!$A$3:$A$73,0))),"")</f>
        <v>Partial</v>
      </c>
      <c r="I27" s="19" t="str">
        <f>IFERROR(IF(INDEX('2. Domain Appraisal'!$Z$3:$Z$73,MATCH($A27,'2. Domain Appraisal'!$A$3:$A$73,0))="","",INDEX('2. Domain Appraisal'!$Z$3:$Z$73,MATCH($A27,'2. Domain Appraisal'!$A$3:$A$73,0))),"")</f>
        <v>Limited</v>
      </c>
      <c r="J27" s="19" t="str">
        <f>IFERROR(IF(INDEX('2. Domain Appraisal'!$AH$3:$AH$73,MATCH($A27,'2. Domain Appraisal'!$A$3:$A$73,0))="","",INDEX('2. Domain Appraisal'!$AH$3:$AH$73,MATCH($A27,'2. Domain Appraisal'!$A$3:$A$73,0))),"")</f>
        <v>Partial</v>
      </c>
      <c r="K27" s="19" t="str">
        <f>IFERROR(IF(INDEX('2. Domain Appraisal'!$AP$3:$AP$73,MATCH($A27,'2. Domain Appraisal'!$A$3:$A$73,0))="","",INDEX('2. Domain Appraisal'!$AP$3:$AP$73,MATCH($A27,'2. Domain Appraisal'!$A$3:$A$73,0))),"")</f>
        <v>Partial</v>
      </c>
      <c r="L27" s="19" t="str">
        <f>IFERROR(IF(INDEX('3. Framework Appraisal'!$C$3:$C$73,MATCH($A27,'3. Framework Appraisal'!$A$3:$A$73,0))="","",INDEX('3. Framework Appraisal'!$C$3:$C$73,MATCH($A27,'3. Framework Appraisal'!$A$3:$A$73,0))),"")</f>
        <v>STARD-AI</v>
      </c>
      <c r="M27" s="24">
        <f>IFERROR(IF(INDEX('3. Framework Appraisal'!$M$3:$M$73,MATCH($A27,'3. Framework Appraisal'!$A$3:$A$73,0))="","",INDEX('3. Framework Appraisal'!$M$3:$M$73,MATCH($A27,'3. Framework Appraisal'!$A$3:$A$73,0))),"")</f>
        <v>0.5625</v>
      </c>
      <c r="N27" s="18"/>
    </row>
    <row r="28" spans="1:14" ht="61.5" customHeight="1" x14ac:dyDescent="0.2">
      <c r="A28" s="18" t="str">
        <f>'1. Descriptive Extraction'!A28</f>
        <v>S026</v>
      </c>
      <c r="B28" s="18" t="str">
        <f>LEFT('1. Descriptive Extraction'!B28,52)</f>
        <v>Conversational AI Models for ophthalmic diagnosis: C</v>
      </c>
      <c r="C28" s="19" t="str">
        <f>IFERROR(IF(INDEX('1. Descriptive Extraction'!$M$3:$M$73,MATCH($A28,'1. Descriptive Extraction'!$A$3:$A$73,0))="","",INDEX('1. Descriptive Extraction'!$M$3:$M$73,MATCH($A28,'1. Descriptive Extraction'!$A$3:$A$73,0))),"")</f>
        <v>Diagnosis</v>
      </c>
      <c r="D28" s="19" t="str">
        <f>IFERROR(IF(INDEX('1. Descriptive Extraction'!$H$3:$H$73,MATCH($A28,'1. Descriptive Extraction'!$A$3:$A$73,0))="","",INDEX('1. Descriptive Extraction'!$H$3:$H$73,MATCH($A28,'1. Descriptive Extraction'!$A$3:$A$73,0))),"")</f>
        <v>Benchmark / in-silico</v>
      </c>
      <c r="E28" s="19" t="str">
        <f>IFERROR(IF(INDEX('1. Descriptive Extraction'!$Z$3:$Z$73,MATCH($A28,'1. Descriptive Extraction'!$A$3:$A$73,0))="","",INDEX('1. Descriptive Extraction'!$Z$3:$Z$73,MATCH($A28,'1. Descriptive Extraction'!$A$3:$A$73,0))),"")</f>
        <v>1 - Benchmark / in-silico</v>
      </c>
      <c r="F28" s="19" t="str">
        <f>IFERROR(IF(INDEX('1. Descriptive Extraction'!$AA$3:$AA$73,MATCH($A28,'1. Descriptive Extraction'!$A$3:$A$73,0))="","",INDEX('1. Descriptive Extraction'!$AA$3:$AA$73,MATCH($A28,'1. Descriptive Extraction'!$A$3:$A$73,0))),"")</f>
        <v>Adapted from real cases</v>
      </c>
      <c r="G28" s="19" t="str">
        <f>IFERROR(IF(INDEX('2. Domain Appraisal'!$I$3:$I$73,MATCH($A28,'2. Domain Appraisal'!$A$3:$A$73,0))="","",INDEX('2. Domain Appraisal'!$I$3:$I$73,MATCH($A28,'2. Domain Appraisal'!$A$3:$A$73,0))),"")</f>
        <v>Partial</v>
      </c>
      <c r="H28" s="19" t="str">
        <f>IFERROR(IF(INDEX('2. Domain Appraisal'!$R$3:$R$73,MATCH($A28,'2. Domain Appraisal'!$A$3:$A$73,0))="","",INDEX('2. Domain Appraisal'!$R$3:$R$73,MATCH($A28,'2. Domain Appraisal'!$A$3:$A$73,0))),"")</f>
        <v>Partial</v>
      </c>
      <c r="I28" s="19" t="str">
        <f>IFERROR(IF(INDEX('2. Domain Appraisal'!$Z$3:$Z$73,MATCH($A28,'2. Domain Appraisal'!$A$3:$A$73,0))="","",INDEX('2. Domain Appraisal'!$Z$3:$Z$73,MATCH($A28,'2. Domain Appraisal'!$A$3:$A$73,0))),"")</f>
        <v>Limited</v>
      </c>
      <c r="J28" s="19" t="str">
        <f>IFERROR(IF(INDEX('2. Domain Appraisal'!$AH$3:$AH$73,MATCH($A28,'2. Domain Appraisal'!$A$3:$A$73,0))="","",INDEX('2. Domain Appraisal'!$AH$3:$AH$73,MATCH($A28,'2. Domain Appraisal'!$A$3:$A$73,0))),"")</f>
        <v>Limited</v>
      </c>
      <c r="K28" s="19" t="str">
        <f>IFERROR(IF(INDEX('2. Domain Appraisal'!$AP$3:$AP$73,MATCH($A28,'2. Domain Appraisal'!$A$3:$A$73,0))="","",INDEX('2. Domain Appraisal'!$AP$3:$AP$73,MATCH($A28,'2. Domain Appraisal'!$A$3:$A$73,0))),"")</f>
        <v>Limited</v>
      </c>
      <c r="L28" s="19" t="str">
        <f>IFERROR(IF(INDEX('3. Framework Appraisal'!$C$3:$C$73,MATCH($A28,'3. Framework Appraisal'!$A$3:$A$73,0))="","",INDEX('3. Framework Appraisal'!$C$3:$C$73,MATCH($A28,'3. Framework Appraisal'!$A$3:$A$73,0))),"")</f>
        <v>STARD-AI</v>
      </c>
      <c r="M28" s="24">
        <f>IFERROR(IF(INDEX('3. Framework Appraisal'!$M$3:$M$73,MATCH($A28,'3. Framework Appraisal'!$A$3:$A$73,0))="","",INDEX('3. Framework Appraisal'!$M$3:$M$73,MATCH($A28,'3. Framework Appraisal'!$A$3:$A$73,0))),"")</f>
        <v>0.375</v>
      </c>
      <c r="N28" s="18"/>
    </row>
    <row r="29" spans="1:14" ht="61.5" customHeight="1" x14ac:dyDescent="0.2">
      <c r="A29" s="18" t="str">
        <f>'1. Descriptive Extraction'!A29</f>
        <v>S027</v>
      </c>
      <c r="B29" s="18" t="str">
        <f>LEFT('1. Descriptive Extraction'!B29,52)</f>
        <v>Evaluating a Nationally Localized AI Chatbot for Per</v>
      </c>
      <c r="C29" s="19" t="str">
        <f>IFERROR(IF(INDEX('1. Descriptive Extraction'!$M$3:$M$73,MATCH($A29,'1. Descriptive Extraction'!$A$3:$A$73,0))="","",INDEX('1. Descriptive Extraction'!$M$3:$M$73,MATCH($A29,'1. Descriptive Extraction'!$A$3:$A$73,0))),"")</f>
        <v>Diagnosis + Triage / severity / urgency + Treatment / management</v>
      </c>
      <c r="D29" s="19" t="str">
        <f>IFERROR(IF(INDEX('1. Descriptive Extraction'!$H$3:$H$73,MATCH($A29,'1. Descriptive Extraction'!$A$3:$A$73,0))="","",INDEX('1. Descriptive Extraction'!$H$3:$H$73,MATCH($A29,'1. Descriptive Extraction'!$A$3:$A$73,0))),"")</f>
        <v>Retrospective real-world</v>
      </c>
      <c r="E29" s="19" t="str">
        <f>IFERROR(IF(INDEX('1. Descriptive Extraction'!$Z$3:$Z$73,MATCH($A29,'1. Descriptive Extraction'!$A$3:$A$73,0))="","",INDEX('1. Descriptive Extraction'!$Z$3:$Z$73,MATCH($A29,'1. Descriptive Extraction'!$A$3:$A$73,0))),"")</f>
        <v>1 - Benchmark / in-silico</v>
      </c>
      <c r="F29" s="19" t="str">
        <f>IFERROR(IF(INDEX('1. Descriptive Extraction'!$AA$3:$AA$73,MATCH($A29,'1. Descriptive Extraction'!$A$3:$A$73,0))="","",INDEX('1. Descriptive Extraction'!$AA$3:$AA$73,MATCH($A29,'1. Descriptive Extraction'!$A$3:$A$73,0))),"")</f>
        <v>Mixed</v>
      </c>
      <c r="G29" s="19" t="str">
        <f>IFERROR(IF(INDEX('2. Domain Appraisal'!$I$3:$I$73,MATCH($A29,'2. Domain Appraisal'!$A$3:$A$73,0))="","",INDEX('2. Domain Appraisal'!$I$3:$I$73,MATCH($A29,'2. Domain Appraisal'!$A$3:$A$73,0))),"")</f>
        <v>Partial</v>
      </c>
      <c r="H29" s="19" t="str">
        <f>IFERROR(IF(INDEX('2. Domain Appraisal'!$R$3:$R$73,MATCH($A29,'2. Domain Appraisal'!$A$3:$A$73,0))="","",INDEX('2. Domain Appraisal'!$R$3:$R$73,MATCH($A29,'2. Domain Appraisal'!$A$3:$A$73,0))),"")</f>
        <v>Partial</v>
      </c>
      <c r="I29" s="19" t="str">
        <f>IFERROR(IF(INDEX('2. Domain Appraisal'!$Z$3:$Z$73,MATCH($A29,'2. Domain Appraisal'!$A$3:$A$73,0))="","",INDEX('2. Domain Appraisal'!$Z$3:$Z$73,MATCH($A29,'2. Domain Appraisal'!$A$3:$A$73,0))),"")</f>
        <v>Partial</v>
      </c>
      <c r="J29" s="19" t="str">
        <f>IFERROR(IF(INDEX('2. Domain Appraisal'!$AH$3:$AH$73,MATCH($A29,'2. Domain Appraisal'!$A$3:$A$73,0))="","",INDEX('2. Domain Appraisal'!$AH$3:$AH$73,MATCH($A29,'2. Domain Appraisal'!$A$3:$A$73,0))),"")</f>
        <v>Partial</v>
      </c>
      <c r="K29" s="19" t="str">
        <f>IFERROR(IF(INDEX('2. Domain Appraisal'!$AP$3:$AP$73,MATCH($A29,'2. Domain Appraisal'!$A$3:$A$73,0))="","",INDEX('2. Domain Appraisal'!$AP$3:$AP$73,MATCH($A29,'2. Domain Appraisal'!$A$3:$A$73,0))),"")</f>
        <v>Partial</v>
      </c>
      <c r="L29" s="19" t="str">
        <f>IFERROR(IF(INDEX('3. Framework Appraisal'!$C$3:$C$73,MATCH($A29,'3. Framework Appraisal'!$A$3:$A$73,0))="","",INDEX('3. Framework Appraisal'!$C$3:$C$73,MATCH($A29,'3. Framework Appraisal'!$A$3:$A$73,0))),"")</f>
        <v>TRIPOD-LLM</v>
      </c>
      <c r="M29" s="24">
        <f>IFERROR(IF(INDEX('3. Framework Appraisal'!$M$3:$M$73,MATCH($A29,'3. Framework Appraisal'!$A$3:$A$73,0))="","",INDEX('3. Framework Appraisal'!$M$3:$M$73,MATCH($A29,'3. Framework Appraisal'!$A$3:$A$73,0))),"")</f>
        <v>0.5</v>
      </c>
      <c r="N29" s="18"/>
    </row>
    <row r="30" spans="1:14" ht="76.5" customHeight="1" x14ac:dyDescent="0.2">
      <c r="A30" s="18" t="str">
        <f>'1. Descriptive Extraction'!A30</f>
        <v>S028</v>
      </c>
      <c r="B30" s="18" t="str">
        <f>LEFT('1. Descriptive Extraction'!B30,52)</f>
        <v xml:space="preserve">What can GPT-4 do for Diagnosing Rare Eye Diseases? </v>
      </c>
      <c r="C30" s="19" t="str">
        <f>IFERROR(IF(INDEX('1. Descriptive Extraction'!$M$3:$M$73,MATCH($A30,'1. Descriptive Extraction'!$A$3:$A$73,0))="","",INDEX('1. Descriptive Extraction'!$M$3:$M$73,MATCH($A30,'1. Descriptive Extraction'!$A$3:$A$73,0))),"")</f>
        <v>Diagnosis + Referral / escalation</v>
      </c>
      <c r="D30" s="19" t="str">
        <f>IFERROR(IF(INDEX('1. Descriptive Extraction'!$H$3:$H$73,MATCH($A30,'1. Descriptive Extraction'!$A$3:$A$73,0))="","",INDEX('1. Descriptive Extraction'!$H$3:$H$73,MATCH($A30,'1. Descriptive Extraction'!$A$3:$A$73,0))),"")</f>
        <v>Benchmark / in-silico</v>
      </c>
      <c r="E30" s="19" t="str">
        <f>IFERROR(IF(INDEX('1. Descriptive Extraction'!$Z$3:$Z$73,MATCH($A30,'1. Descriptive Extraction'!$A$3:$A$73,0))="","",INDEX('1. Descriptive Extraction'!$Z$3:$Z$73,MATCH($A30,'1. Descriptive Extraction'!$A$3:$A$73,0))),"")</f>
        <v>1 - Benchmark / in-silico</v>
      </c>
      <c r="F30" s="19" t="str">
        <f>IFERROR(IF(INDEX('1. Descriptive Extraction'!$AA$3:$AA$73,MATCH($A30,'1. Descriptive Extraction'!$A$3:$A$73,0))="","",INDEX('1. Descriptive Extraction'!$AA$3:$AA$73,MATCH($A30,'1. Descriptive Extraction'!$A$3:$A$73,0))),"")</f>
        <v>Adapted from real cases</v>
      </c>
      <c r="G30" s="19" t="str">
        <f>IFERROR(IF(INDEX('2. Domain Appraisal'!$I$3:$I$73,MATCH($A30,'2. Domain Appraisal'!$A$3:$A$73,0))="","",INDEX('2. Domain Appraisal'!$I$3:$I$73,MATCH($A30,'2. Domain Appraisal'!$A$3:$A$73,0))),"")</f>
        <v>Partial</v>
      </c>
      <c r="H30" s="19" t="str">
        <f>IFERROR(IF(INDEX('2. Domain Appraisal'!$R$3:$R$73,MATCH($A30,'2. Domain Appraisal'!$A$3:$A$73,0))="","",INDEX('2. Domain Appraisal'!$R$3:$R$73,MATCH($A30,'2. Domain Appraisal'!$A$3:$A$73,0))),"")</f>
        <v>Partial</v>
      </c>
      <c r="I30" s="19" t="str">
        <f>IFERROR(IF(INDEX('2. Domain Appraisal'!$Z$3:$Z$73,MATCH($A30,'2. Domain Appraisal'!$A$3:$A$73,0))="","",INDEX('2. Domain Appraisal'!$Z$3:$Z$73,MATCH($A30,'2. Domain Appraisal'!$A$3:$A$73,0))),"")</f>
        <v>Partial</v>
      </c>
      <c r="J30" s="19" t="str">
        <f>IFERROR(IF(INDEX('2. Domain Appraisal'!$AH$3:$AH$73,MATCH($A30,'2. Domain Appraisal'!$A$3:$A$73,0))="","",INDEX('2. Domain Appraisal'!$AH$3:$AH$73,MATCH($A30,'2. Domain Appraisal'!$A$3:$A$73,0))),"")</f>
        <v>Limited</v>
      </c>
      <c r="K30" s="19" t="str">
        <f>IFERROR(IF(INDEX('2. Domain Appraisal'!$AP$3:$AP$73,MATCH($A30,'2. Domain Appraisal'!$A$3:$A$73,0))="","",INDEX('2. Domain Appraisal'!$AP$3:$AP$73,MATCH($A30,'2. Domain Appraisal'!$A$3:$A$73,0))),"")</f>
        <v>Limited</v>
      </c>
      <c r="L30" s="19" t="str">
        <f>IFERROR(IF(INDEX('3. Framework Appraisal'!$C$3:$C$73,MATCH($A30,'3. Framework Appraisal'!$A$3:$A$73,0))="","",INDEX('3. Framework Appraisal'!$C$3:$C$73,MATCH($A30,'3. Framework Appraisal'!$A$3:$A$73,0))),"")</f>
        <v>STARD-AI</v>
      </c>
      <c r="M30" s="24">
        <f>IFERROR(IF(INDEX('3. Framework Appraisal'!$M$3:$M$73,MATCH($A30,'3. Framework Appraisal'!$A$3:$A$73,0))="","",INDEX('3. Framework Appraisal'!$M$3:$M$73,MATCH($A30,'3. Framework Appraisal'!$A$3:$A$73,0))),"")</f>
        <v>0.5</v>
      </c>
      <c r="N30" s="18" t="s">
        <v>4757</v>
      </c>
    </row>
    <row r="31" spans="1:14" ht="76.5" customHeight="1" x14ac:dyDescent="0.2">
      <c r="A31" s="18" t="str">
        <f>'1. Descriptive Extraction'!A31</f>
        <v>S029</v>
      </c>
      <c r="B31" s="18" t="str">
        <f>LEFT('1. Descriptive Extraction'!B31,52)</f>
        <v>Multimodal large language model versus emergency phy</v>
      </c>
      <c r="C31" s="19" t="str">
        <f>IFERROR(IF(INDEX('1. Descriptive Extraction'!$M$3:$M$73,MATCH($A31,'1. Descriptive Extraction'!$A$3:$A$73,0))="","",INDEX('1. Descriptive Extraction'!$M$3:$M$73,MATCH($A31,'1. Descriptive Extraction'!$A$3:$A$73,0))),"")</f>
        <v>Diagnosis + Triage / severity / urgency + Referral / escalation</v>
      </c>
      <c r="D31" s="19" t="str">
        <f>IFERROR(IF(INDEX('1. Descriptive Extraction'!$H$3:$H$73,MATCH($A31,'1. Descriptive Extraction'!$A$3:$A$73,0))="","",INDEX('1. Descriptive Extraction'!$H$3:$H$73,MATCH($A31,'1. Descriptive Extraction'!$A$3:$A$73,0))),"")</f>
        <v>Prospective observational</v>
      </c>
      <c r="E31" s="19" t="str">
        <f>IFERROR(IF(INDEX('1. Descriptive Extraction'!$Z$3:$Z$73,MATCH($A31,'1. Descriptive Extraction'!$A$3:$A$73,0))="","",INDEX('1. Descriptive Extraction'!$Z$3:$Z$73,MATCH($A31,'1. Descriptive Extraction'!$A$3:$A$73,0))),"")</f>
        <v>3 - Prospective / silent (real patients)</v>
      </c>
      <c r="F31" s="19" t="str">
        <f>IFERROR(IF(INDEX('1. Descriptive Extraction'!$AA$3:$AA$73,MATCH($A31,'1. Descriptive Extraction'!$A$3:$A$73,0))="","",INDEX('1. Descriptive Extraction'!$AA$3:$AA$73,MATCH($A31,'1. Descriptive Extraction'!$A$3:$A$73,0))),"")</f>
        <v>Authentic field-generated / real clinical data</v>
      </c>
      <c r="G31" s="19" t="str">
        <f>IFERROR(IF(INDEX('2. Domain Appraisal'!$I$3:$I$73,MATCH($A31,'2. Domain Appraisal'!$A$3:$A$73,0))="","",INDEX('2. Domain Appraisal'!$I$3:$I$73,MATCH($A31,'2. Domain Appraisal'!$A$3:$A$73,0))),"")</f>
        <v>Partial</v>
      </c>
      <c r="H31" s="19" t="str">
        <f>IFERROR(IF(INDEX('2. Domain Appraisal'!$R$3:$R$73,MATCH($A31,'2. Domain Appraisal'!$A$3:$A$73,0))="","",INDEX('2. Domain Appraisal'!$R$3:$R$73,MATCH($A31,'2. Domain Appraisal'!$A$3:$A$73,0))),"")</f>
        <v>Partial</v>
      </c>
      <c r="I31" s="19" t="str">
        <f>IFERROR(IF(INDEX('2. Domain Appraisal'!$Z$3:$Z$73,MATCH($A31,'2. Domain Appraisal'!$A$3:$A$73,0))="","",INDEX('2. Domain Appraisal'!$Z$3:$Z$73,MATCH($A31,'2. Domain Appraisal'!$A$3:$A$73,0))),"")</f>
        <v>Partial</v>
      </c>
      <c r="J31" s="19" t="str">
        <f>IFERROR(IF(INDEX('2. Domain Appraisal'!$AH$3:$AH$73,MATCH($A31,'2. Domain Appraisal'!$A$3:$A$73,0))="","",INDEX('2. Domain Appraisal'!$AH$3:$AH$73,MATCH($A31,'2. Domain Appraisal'!$A$3:$A$73,0))),"")</f>
        <v>Partial</v>
      </c>
      <c r="K31" s="19" t="str">
        <f>IFERROR(IF(INDEX('2. Domain Appraisal'!$AP$3:$AP$73,MATCH($A31,'2. Domain Appraisal'!$A$3:$A$73,0))="","",INDEX('2. Domain Appraisal'!$AP$3:$AP$73,MATCH($A31,'2. Domain Appraisal'!$A$3:$A$73,0))),"")</f>
        <v>Partial</v>
      </c>
      <c r="L31" s="19" t="str">
        <f>IFERROR(IF(INDEX('3. Framework Appraisal'!$C$3:$C$73,MATCH($A31,'3. Framework Appraisal'!$A$3:$A$73,0))="","",INDEX('3. Framework Appraisal'!$C$3:$C$73,MATCH($A31,'3. Framework Appraisal'!$A$3:$A$73,0))),"")</f>
        <v>STARD-AI</v>
      </c>
      <c r="M31" s="24">
        <f>IFERROR(IF(INDEX('3. Framework Appraisal'!$M$3:$M$73,MATCH($A31,'3. Framework Appraisal'!$A$3:$A$73,0))="","",INDEX('3. Framework Appraisal'!$M$3:$M$73,MATCH($A31,'3. Framework Appraisal'!$A$3:$A$73,0))),"")</f>
        <v>0.75</v>
      </c>
      <c r="N31" s="18" t="s">
        <v>4758</v>
      </c>
    </row>
    <row r="32" spans="1:14" ht="90.75" customHeight="1" x14ac:dyDescent="0.2">
      <c r="A32" s="18" t="str">
        <f>'1. Descriptive Extraction'!A32</f>
        <v>S030</v>
      </c>
      <c r="B32" s="18" t="str">
        <f>LEFT('1. Descriptive Extraction'!B32,52)</f>
        <v>Classification of Chronic Dizziness Using Large Lang</v>
      </c>
      <c r="C32" s="19" t="str">
        <f>IFERROR(IF(INDEX('1. Descriptive Extraction'!$M$3:$M$73,MATCH($A32,'1. Descriptive Extraction'!$A$3:$A$73,0))="","",INDEX('1. Descriptive Extraction'!$M$3:$M$73,MATCH($A32,'1. Descriptive Extraction'!$A$3:$A$73,0))),"")</f>
        <v>Diagnosis + Triage / severity / urgency</v>
      </c>
      <c r="D32" s="19" t="str">
        <f>IFERROR(IF(INDEX('1. Descriptive Extraction'!$H$3:$H$73,MATCH($A32,'1. Descriptive Extraction'!$A$3:$A$73,0))="","",INDEX('1. Descriptive Extraction'!$H$3:$H$73,MATCH($A32,'1. Descriptive Extraction'!$A$3:$A$73,0))),"")</f>
        <v>Retrospective real-world</v>
      </c>
      <c r="E32" s="19" t="str">
        <f>IFERROR(IF(INDEX('1. Descriptive Extraction'!$Z$3:$Z$73,MATCH($A32,'1. Descriptive Extraction'!$A$3:$A$73,0))="","",INDEX('1. Descriptive Extraction'!$Z$3:$Z$73,MATCH($A32,'1. Descriptive Extraction'!$A$3:$A$73,0))),"")</f>
        <v>2 - Retrospective real-world data</v>
      </c>
      <c r="F32" s="19" t="str">
        <f>IFERROR(IF(INDEX('1. Descriptive Extraction'!$AA$3:$AA$73,MATCH($A32,'1. Descriptive Extraction'!$A$3:$A$73,0))="","",INDEX('1. Descriptive Extraction'!$AA$3:$AA$73,MATCH($A32,'1. Descriptive Extraction'!$A$3:$A$73,0))),"")</f>
        <v>Authentic field-generated / real clinical data</v>
      </c>
      <c r="G32" s="19" t="str">
        <f>IFERROR(IF(INDEX('2. Domain Appraisal'!$I$3:$I$73,MATCH($A32,'2. Domain Appraisal'!$A$3:$A$73,0))="","",INDEX('2. Domain Appraisal'!$I$3:$I$73,MATCH($A32,'2. Domain Appraisal'!$A$3:$A$73,0))),"")</f>
        <v>Partial</v>
      </c>
      <c r="H32" s="19" t="str">
        <f>IFERROR(IF(INDEX('2. Domain Appraisal'!$R$3:$R$73,MATCH($A32,'2. Domain Appraisal'!$A$3:$A$73,0))="","",INDEX('2. Domain Appraisal'!$R$3:$R$73,MATCH($A32,'2. Domain Appraisal'!$A$3:$A$73,0))),"")</f>
        <v>Partial</v>
      </c>
      <c r="I32" s="19" t="str">
        <f>IFERROR(IF(INDEX('2. Domain Appraisal'!$Z$3:$Z$73,MATCH($A32,'2. Domain Appraisal'!$A$3:$A$73,0))="","",INDEX('2. Domain Appraisal'!$Z$3:$Z$73,MATCH($A32,'2. Domain Appraisal'!$A$3:$A$73,0))),"")</f>
        <v>Limited</v>
      </c>
      <c r="J32" s="19" t="str">
        <f>IFERROR(IF(INDEX('2. Domain Appraisal'!$AH$3:$AH$73,MATCH($A32,'2. Domain Appraisal'!$A$3:$A$73,0))="","",INDEX('2. Domain Appraisal'!$AH$3:$AH$73,MATCH($A32,'2. Domain Appraisal'!$A$3:$A$73,0))),"")</f>
        <v>Limited</v>
      </c>
      <c r="K32" s="19" t="str">
        <f>IFERROR(IF(INDEX('2. Domain Appraisal'!$AP$3:$AP$73,MATCH($A32,'2. Domain Appraisal'!$A$3:$A$73,0))="","",INDEX('2. Domain Appraisal'!$AP$3:$AP$73,MATCH($A32,'2. Domain Appraisal'!$A$3:$A$73,0))),"")</f>
        <v>Partial</v>
      </c>
      <c r="L32" s="19" t="str">
        <f>IFERROR(IF(INDEX('3. Framework Appraisal'!$C$3:$C$73,MATCH($A32,'3. Framework Appraisal'!$A$3:$A$73,0))="","",INDEX('3. Framework Appraisal'!$C$3:$C$73,MATCH($A32,'3. Framework Appraisal'!$A$3:$A$73,0))),"")</f>
        <v>TRIPOD-LLM</v>
      </c>
      <c r="M32" s="24">
        <f>IFERROR(IF(INDEX('3. Framework Appraisal'!$M$3:$M$73,MATCH($A32,'3. Framework Appraisal'!$A$3:$A$73,0))="","",INDEX('3. Framework Appraisal'!$M$3:$M$73,MATCH($A32,'3. Framework Appraisal'!$A$3:$A$73,0))),"")</f>
        <v>0.375</v>
      </c>
      <c r="N32" s="18" t="s">
        <v>4759</v>
      </c>
    </row>
    <row r="33" spans="1:14" ht="61.5" customHeight="1" x14ac:dyDescent="0.2">
      <c r="A33" s="18" t="str">
        <f>'1. Descriptive Extraction'!A33</f>
        <v>S031</v>
      </c>
      <c r="B33" s="18" t="str">
        <f>LEFT('1. Descriptive Extraction'!B33,52)</f>
        <v xml:space="preserve">Clinical Decision-Making of Artificial Intelligence </v>
      </c>
      <c r="C33" s="19" t="str">
        <f>IFERROR(IF(INDEX('1. Descriptive Extraction'!$M$3:$M$73,MATCH($A33,'1. Descriptive Extraction'!$A$3:$A$73,0))="","",INDEX('1. Descriptive Extraction'!$M$3:$M$73,MATCH($A33,'1. Descriptive Extraction'!$A$3:$A$73,0))),"")</f>
        <v>Diagnosis + Triage / severity / urgency + Referral / escalation + Treatment / management</v>
      </c>
      <c r="D33" s="19" t="str">
        <f>IFERROR(IF(INDEX('1. Descriptive Extraction'!$H$3:$H$73,MATCH($A33,'1. Descriptive Extraction'!$A$3:$A$73,0))="","",INDEX('1. Descriptive Extraction'!$H$3:$H$73,MATCH($A33,'1. Descriptive Extraction'!$A$3:$A$73,0))),"")</f>
        <v>Retrospective real-world</v>
      </c>
      <c r="E33" s="19" t="str">
        <f>IFERROR(IF(INDEX('1. Descriptive Extraction'!$Z$3:$Z$73,MATCH($A33,'1. Descriptive Extraction'!$A$3:$A$73,0))="","",INDEX('1. Descriptive Extraction'!$Z$3:$Z$73,MATCH($A33,'1. Descriptive Extraction'!$A$3:$A$73,0))),"")</f>
        <v>2 - Retrospective real-world data</v>
      </c>
      <c r="F33" s="19" t="str">
        <f>IFERROR(IF(INDEX('1. Descriptive Extraction'!$AA$3:$AA$73,MATCH($A33,'1. Descriptive Extraction'!$A$3:$A$73,0))="","",INDEX('1. Descriptive Extraction'!$AA$3:$AA$73,MATCH($A33,'1. Descriptive Extraction'!$A$3:$A$73,0))),"")</f>
        <v>Authentic field-generated / real clinical data</v>
      </c>
      <c r="G33" s="19" t="str">
        <f>IFERROR(IF(INDEX('2. Domain Appraisal'!$I$3:$I$73,MATCH($A33,'2. Domain Appraisal'!$A$3:$A$73,0))="","",INDEX('2. Domain Appraisal'!$I$3:$I$73,MATCH($A33,'2. Domain Appraisal'!$A$3:$A$73,0))),"")</f>
        <v>Partial</v>
      </c>
      <c r="H33" s="19" t="str">
        <f>IFERROR(IF(INDEX('2. Domain Appraisal'!$R$3:$R$73,MATCH($A33,'2. Domain Appraisal'!$A$3:$A$73,0))="","",INDEX('2. Domain Appraisal'!$R$3:$R$73,MATCH($A33,'2. Domain Appraisal'!$A$3:$A$73,0))),"")</f>
        <v>Partial</v>
      </c>
      <c r="I33" s="19" t="str">
        <f>IFERROR(IF(INDEX('2. Domain Appraisal'!$Z$3:$Z$73,MATCH($A33,'2. Domain Appraisal'!$A$3:$A$73,0))="","",INDEX('2. Domain Appraisal'!$Z$3:$Z$73,MATCH($A33,'2. Domain Appraisal'!$A$3:$A$73,0))),"")</f>
        <v>Partial</v>
      </c>
      <c r="J33" s="19" t="str">
        <f>IFERROR(IF(INDEX('2. Domain Appraisal'!$AH$3:$AH$73,MATCH($A33,'2. Domain Appraisal'!$A$3:$A$73,0))="","",INDEX('2. Domain Appraisal'!$AH$3:$AH$73,MATCH($A33,'2. Domain Appraisal'!$A$3:$A$73,0))),"")</f>
        <v>Limited</v>
      </c>
      <c r="K33" s="19" t="str">
        <f>IFERROR(IF(INDEX('2. Domain Appraisal'!$AP$3:$AP$73,MATCH($A33,'2. Domain Appraisal'!$A$3:$A$73,0))="","",INDEX('2. Domain Appraisal'!$AP$3:$AP$73,MATCH($A33,'2. Domain Appraisal'!$A$3:$A$73,0))),"")</f>
        <v>Partial</v>
      </c>
      <c r="L33" s="19" t="str">
        <f>IFERROR(IF(INDEX('3. Framework Appraisal'!$C$3:$C$73,MATCH($A33,'3. Framework Appraisal'!$A$3:$A$73,0))="","",INDEX('3. Framework Appraisal'!$C$3:$C$73,MATCH($A33,'3. Framework Appraisal'!$A$3:$A$73,0))),"")</f>
        <v>STARD-AI</v>
      </c>
      <c r="M33" s="24">
        <f>IFERROR(IF(INDEX('3. Framework Appraisal'!$M$3:$M$73,MATCH($A33,'3. Framework Appraisal'!$A$3:$A$73,0))="","",INDEX('3. Framework Appraisal'!$M$3:$M$73,MATCH($A33,'3. Framework Appraisal'!$A$3:$A$73,0))),"")</f>
        <v>0.625</v>
      </c>
      <c r="N33" s="18"/>
    </row>
    <row r="34" spans="1:14" ht="61.5" customHeight="1" x14ac:dyDescent="0.2">
      <c r="A34" s="18" t="str">
        <f>'1. Descriptive Extraction'!A34</f>
        <v>S032</v>
      </c>
      <c r="B34" s="18" t="str">
        <f>LEFT('1. Descriptive Extraction'!B34,52)</f>
        <v>Integrated image-based deep learning and language mo</v>
      </c>
      <c r="C34" s="19" t="str">
        <f>IFERROR(IF(INDEX('1. Descriptive Extraction'!$M$3:$M$73,MATCH($A34,'1. Descriptive Extraction'!$A$3:$A$73,0))="","",INDEX('1. Descriptive Extraction'!$M$3:$M$73,MATCH($A34,'1. Descriptive Extraction'!$A$3:$A$73,0))),"")</f>
        <v>Diagnosis + Triage / severity / urgency + Referral / escalation + Treatment / management</v>
      </c>
      <c r="D34" s="19" t="str">
        <f>IFERROR(IF(INDEX('1. Descriptive Extraction'!$H$3:$H$73,MATCH($A34,'1. Descriptive Extraction'!$A$3:$A$73,0))="","",INDEX('1. Descriptive Extraction'!$H$3:$H$73,MATCH($A34,'1. Descriptive Extraction'!$A$3:$A$73,0))),"")</f>
        <v>Workflow-integrated / deployed (incl. RCT)</v>
      </c>
      <c r="E34" s="19" t="str">
        <f>IFERROR(IF(INDEX('1. Descriptive Extraction'!$Z$3:$Z$73,MATCH($A34,'1. Descriptive Extraction'!$A$3:$A$73,0))="","",INDEX('1. Descriptive Extraction'!$Z$3:$Z$73,MATCH($A34,'1. Descriptive Extraction'!$A$3:$A$73,0))),"")</f>
        <v>4 - Workflow-integrated / deployed</v>
      </c>
      <c r="F34" s="19" t="str">
        <f>IFERROR(IF(INDEX('1. Descriptive Extraction'!$AA$3:$AA$73,MATCH($A34,'1. Descriptive Extraction'!$A$3:$A$73,0))="","",INDEX('1. Descriptive Extraction'!$AA$3:$AA$73,MATCH($A34,'1. Descriptive Extraction'!$A$3:$A$73,0))),"")</f>
        <v>Authentic field-generated / real clinical data</v>
      </c>
      <c r="G34" s="19" t="str">
        <f>IFERROR(IF(INDEX('2. Domain Appraisal'!$I$3:$I$73,MATCH($A34,'2. Domain Appraisal'!$A$3:$A$73,0))="","",INDEX('2. Domain Appraisal'!$I$3:$I$73,MATCH($A34,'2. Domain Appraisal'!$A$3:$A$73,0))),"")</f>
        <v>Strong</v>
      </c>
      <c r="H34" s="19" t="str">
        <f>IFERROR(IF(INDEX('2. Domain Appraisal'!$R$3:$R$73,MATCH($A34,'2. Domain Appraisal'!$A$3:$A$73,0))="","",INDEX('2. Domain Appraisal'!$R$3:$R$73,MATCH($A34,'2. Domain Appraisal'!$A$3:$A$73,0))),"")</f>
        <v>Partial</v>
      </c>
      <c r="I34" s="19" t="str">
        <f>IFERROR(IF(INDEX('2. Domain Appraisal'!$Z$3:$Z$73,MATCH($A34,'2. Domain Appraisal'!$A$3:$A$73,0))="","",INDEX('2. Domain Appraisal'!$Z$3:$Z$73,MATCH($A34,'2. Domain Appraisal'!$A$3:$A$73,0))),"")</f>
        <v>Partial</v>
      </c>
      <c r="J34" s="19" t="str">
        <f>IFERROR(IF(INDEX('2. Domain Appraisal'!$AH$3:$AH$73,MATCH($A34,'2. Domain Appraisal'!$A$3:$A$73,0))="","",INDEX('2. Domain Appraisal'!$AH$3:$AH$73,MATCH($A34,'2. Domain Appraisal'!$A$3:$A$73,0))),"")</f>
        <v>Strong</v>
      </c>
      <c r="K34" s="19" t="str">
        <f>IFERROR(IF(INDEX('2. Domain Appraisal'!$AP$3:$AP$73,MATCH($A34,'2. Domain Appraisal'!$A$3:$A$73,0))="","",INDEX('2. Domain Appraisal'!$AP$3:$AP$73,MATCH($A34,'2. Domain Appraisal'!$A$3:$A$73,0))),"")</f>
        <v>Strong</v>
      </c>
      <c r="L34" s="19" t="str">
        <f>IFERROR(IF(INDEX('3. Framework Appraisal'!$C$3:$C$73,MATCH($A34,'3. Framework Appraisal'!$A$3:$A$73,0))="","",INDEX('3. Framework Appraisal'!$C$3:$C$73,MATCH($A34,'3. Framework Appraisal'!$A$3:$A$73,0))),"")</f>
        <v>DECIDE-AI</v>
      </c>
      <c r="M34" s="24">
        <f>IFERROR(IF(INDEX('3. Framework Appraisal'!$M$3:$M$73,MATCH($A34,'3. Framework Appraisal'!$A$3:$A$73,0))="","",INDEX('3. Framework Appraisal'!$M$3:$M$73,MATCH($A34,'3. Framework Appraisal'!$A$3:$A$73,0))),"")</f>
        <v>0.75</v>
      </c>
      <c r="N34" s="18"/>
    </row>
    <row r="35" spans="1:14" ht="61.5" customHeight="1" x14ac:dyDescent="0.2">
      <c r="A35" s="18" t="str">
        <f>'1. Descriptive Extraction'!A35</f>
        <v>S033</v>
      </c>
      <c r="B35" s="18" t="str">
        <f>LEFT('1. Descriptive Extraction'!B35,52)</f>
        <v>Thyro-GenAI: A Chatbot Using Retrieval-Augmented Gen</v>
      </c>
      <c r="C35" s="19" t="str">
        <f>IFERROR(IF(INDEX('1. Descriptive Extraction'!$M$3:$M$73,MATCH($A35,'1. Descriptive Extraction'!$A$3:$A$73,0))="","",INDEX('1. Descriptive Extraction'!$M$3:$M$73,MATCH($A35,'1. Descriptive Extraction'!$A$3:$A$73,0))),"")</f>
        <v>Diagnosis + Referral / escalation + Treatment / management</v>
      </c>
      <c r="D35" s="19" t="str">
        <f>IFERROR(IF(INDEX('1. Descriptive Extraction'!$H$3:$H$73,MATCH($A35,'1. Descriptive Extraction'!$A$3:$A$73,0))="","",INDEX('1. Descriptive Extraction'!$H$3:$H$73,MATCH($A35,'1. Descriptive Extraction'!$A$3:$A$73,0))),"")</f>
        <v>Benchmark / in-silico</v>
      </c>
      <c r="E35" s="19" t="str">
        <f>IFERROR(IF(INDEX('1. Descriptive Extraction'!$Z$3:$Z$73,MATCH($A35,'1. Descriptive Extraction'!$A$3:$A$73,0))="","",INDEX('1. Descriptive Extraction'!$Z$3:$Z$73,MATCH($A35,'1. Descriptive Extraction'!$A$3:$A$73,0))),"")</f>
        <v>1 - Benchmark / in-silico</v>
      </c>
      <c r="F35" s="19" t="str">
        <f>IFERROR(IF(INDEX('1. Descriptive Extraction'!$AA$3:$AA$73,MATCH($A35,'1. Descriptive Extraction'!$A$3:$A$73,0))="","",INDEX('1. Descriptive Extraction'!$AA$3:$AA$73,MATCH($A35,'1. Descriptive Extraction'!$A$3:$A$73,0))),"")</f>
        <v>Synthetic / exam-style</v>
      </c>
      <c r="G35" s="19" t="str">
        <f>IFERROR(IF(INDEX('2. Domain Appraisal'!$I$3:$I$73,MATCH($A35,'2. Domain Appraisal'!$A$3:$A$73,0))="","",INDEX('2. Domain Appraisal'!$I$3:$I$73,MATCH($A35,'2. Domain Appraisal'!$A$3:$A$73,0))),"")</f>
        <v>Partial</v>
      </c>
      <c r="H35" s="19" t="str">
        <f>IFERROR(IF(INDEX('2. Domain Appraisal'!$R$3:$R$73,MATCH($A35,'2. Domain Appraisal'!$A$3:$A$73,0))="","",INDEX('2. Domain Appraisal'!$R$3:$R$73,MATCH($A35,'2. Domain Appraisal'!$A$3:$A$73,0))),"")</f>
        <v>Partial</v>
      </c>
      <c r="I35" s="19" t="str">
        <f>IFERROR(IF(INDEX('2. Domain Appraisal'!$Z$3:$Z$73,MATCH($A35,'2. Domain Appraisal'!$A$3:$A$73,0))="","",INDEX('2. Domain Appraisal'!$Z$3:$Z$73,MATCH($A35,'2. Domain Appraisal'!$A$3:$A$73,0))),"")</f>
        <v>Partial</v>
      </c>
      <c r="J35" s="19" t="str">
        <f>IFERROR(IF(INDEX('2. Domain Appraisal'!$AH$3:$AH$73,MATCH($A35,'2. Domain Appraisal'!$A$3:$A$73,0))="","",INDEX('2. Domain Appraisal'!$AH$3:$AH$73,MATCH($A35,'2. Domain Appraisal'!$A$3:$A$73,0))),"")</f>
        <v>Limited</v>
      </c>
      <c r="K35" s="19" t="str">
        <f>IFERROR(IF(INDEX('2. Domain Appraisal'!$AP$3:$AP$73,MATCH($A35,'2. Domain Appraisal'!$A$3:$A$73,0))="","",INDEX('2. Domain Appraisal'!$AP$3:$AP$73,MATCH($A35,'2. Domain Appraisal'!$A$3:$A$73,0))),"")</f>
        <v>Limited</v>
      </c>
      <c r="L35" s="19" t="str">
        <f>IFERROR(IF(INDEX('3. Framework Appraisal'!$C$3:$C$73,MATCH($A35,'3. Framework Appraisal'!$A$3:$A$73,0))="","",INDEX('3. Framework Appraisal'!$C$3:$C$73,MATCH($A35,'3. Framework Appraisal'!$A$3:$A$73,0))),"")</f>
        <v>TRIPOD-LLM</v>
      </c>
      <c r="M35" s="24">
        <f>IFERROR(IF(INDEX('3. Framework Appraisal'!$M$3:$M$73,MATCH($A35,'3. Framework Appraisal'!$A$3:$A$73,0))="","",INDEX('3. Framework Appraisal'!$M$3:$M$73,MATCH($A35,'3. Framework Appraisal'!$A$3:$A$73,0))),"")</f>
        <v>0.625</v>
      </c>
      <c r="N35" s="18"/>
    </row>
    <row r="36" spans="1:14" ht="61.5" customHeight="1" x14ac:dyDescent="0.2">
      <c r="A36" s="18" t="str">
        <f>'1. Descriptive Extraction'!A36</f>
        <v>S034</v>
      </c>
      <c r="B36" s="18" t="str">
        <f>LEFT('1. Descriptive Extraction'!B36,52)</f>
        <v xml:space="preserve">The Use of ChatGPT to Assist in Diagnosing Glaucoma </v>
      </c>
      <c r="C36" s="19" t="str">
        <f>IFERROR(IF(INDEX('1. Descriptive Extraction'!$M$3:$M$73,MATCH($A36,'1. Descriptive Extraction'!$A$3:$A$73,0))="","",INDEX('1. Descriptive Extraction'!$M$3:$M$73,MATCH($A36,'1. Descriptive Extraction'!$A$3:$A$73,0))),"")</f>
        <v>Diagnosis</v>
      </c>
      <c r="D36" s="19" t="str">
        <f>IFERROR(IF(INDEX('1. Descriptive Extraction'!$H$3:$H$73,MATCH($A36,'1. Descriptive Extraction'!$A$3:$A$73,0))="","",INDEX('1. Descriptive Extraction'!$H$3:$H$73,MATCH($A36,'1. Descriptive Extraction'!$A$3:$A$73,0))),"")</f>
        <v>Benchmark / in-silico</v>
      </c>
      <c r="E36" s="19" t="str">
        <f>IFERROR(IF(INDEX('1. Descriptive Extraction'!$Z$3:$Z$73,MATCH($A36,'1. Descriptive Extraction'!$A$3:$A$73,0))="","",INDEX('1. Descriptive Extraction'!$Z$3:$Z$73,MATCH($A36,'1. Descriptive Extraction'!$A$3:$A$73,0))),"")</f>
        <v>1 - Benchmark / in-silico</v>
      </c>
      <c r="F36" s="19" t="str">
        <f>IFERROR(IF(INDEX('1. Descriptive Extraction'!$AA$3:$AA$73,MATCH($A36,'1. Descriptive Extraction'!$A$3:$A$73,0))="","",INDEX('1. Descriptive Extraction'!$AA$3:$AA$73,MATCH($A36,'1. Descriptive Extraction'!$A$3:$A$73,0))),"")</f>
        <v>Adapted from real cases</v>
      </c>
      <c r="G36" s="19" t="str">
        <f>IFERROR(IF(INDEX('2. Domain Appraisal'!$I$3:$I$73,MATCH($A36,'2. Domain Appraisal'!$A$3:$A$73,0))="","",INDEX('2. Domain Appraisal'!$I$3:$I$73,MATCH($A36,'2. Domain Appraisal'!$A$3:$A$73,0))),"")</f>
        <v>Partial</v>
      </c>
      <c r="H36" s="19" t="str">
        <f>IFERROR(IF(INDEX('2. Domain Appraisal'!$R$3:$R$73,MATCH($A36,'2. Domain Appraisal'!$A$3:$A$73,0))="","",INDEX('2. Domain Appraisal'!$R$3:$R$73,MATCH($A36,'2. Domain Appraisal'!$A$3:$A$73,0))),"")</f>
        <v>Partial</v>
      </c>
      <c r="I36" s="19" t="str">
        <f>IFERROR(IF(INDEX('2. Domain Appraisal'!$Z$3:$Z$73,MATCH($A36,'2. Domain Appraisal'!$A$3:$A$73,0))="","",INDEX('2. Domain Appraisal'!$Z$3:$Z$73,MATCH($A36,'2. Domain Appraisal'!$A$3:$A$73,0))),"")</f>
        <v>Limited</v>
      </c>
      <c r="J36" s="19" t="str">
        <f>IFERROR(IF(INDEX('2. Domain Appraisal'!$AH$3:$AH$73,MATCH($A36,'2. Domain Appraisal'!$A$3:$A$73,0))="","",INDEX('2. Domain Appraisal'!$AH$3:$AH$73,MATCH($A36,'2. Domain Appraisal'!$A$3:$A$73,0))),"")</f>
        <v>Limited</v>
      </c>
      <c r="K36" s="19" t="str">
        <f>IFERROR(IF(INDEX('2. Domain Appraisal'!$AP$3:$AP$73,MATCH($A36,'2. Domain Appraisal'!$A$3:$A$73,0))="","",INDEX('2. Domain Appraisal'!$AP$3:$AP$73,MATCH($A36,'2. Domain Appraisal'!$A$3:$A$73,0))),"")</f>
        <v>Limited</v>
      </c>
      <c r="L36" s="19" t="str">
        <f>IFERROR(IF(INDEX('3. Framework Appraisal'!$C$3:$C$73,MATCH($A36,'3. Framework Appraisal'!$A$3:$A$73,0))="","",INDEX('3. Framework Appraisal'!$C$3:$C$73,MATCH($A36,'3. Framework Appraisal'!$A$3:$A$73,0))),"")</f>
        <v>STARD-AI</v>
      </c>
      <c r="M36" s="24">
        <f>IFERROR(IF(INDEX('3. Framework Appraisal'!$M$3:$M$73,MATCH($A36,'3. Framework Appraisal'!$A$3:$A$73,0))="","",INDEX('3. Framework Appraisal'!$M$3:$M$73,MATCH($A36,'3. Framework Appraisal'!$A$3:$A$73,0))),"")</f>
        <v>0.4375</v>
      </c>
      <c r="N36" s="18"/>
    </row>
    <row r="37" spans="1:14" ht="90.75" customHeight="1" x14ac:dyDescent="0.2">
      <c r="A37" s="18" t="str">
        <f>'1. Descriptive Extraction'!A37</f>
        <v>S035</v>
      </c>
      <c r="B37" s="18" t="str">
        <f>LEFT('1. Descriptive Extraction'!B37,52)</f>
        <v>Hybrid artificial intelligence frameworks for otosco</v>
      </c>
      <c r="C37" s="19" t="str">
        <f>IFERROR(IF(INDEX('1. Descriptive Extraction'!$M$3:$M$73,MATCH($A37,'1. Descriptive Extraction'!$A$3:$A$73,0))="","",INDEX('1. Descriptive Extraction'!$M$3:$M$73,MATCH($A37,'1. Descriptive Extraction'!$A$3:$A$73,0))),"")</f>
        <v>Diagnosis + Treatment / management</v>
      </c>
      <c r="D37" s="19" t="str">
        <f>IFERROR(IF(INDEX('1. Descriptive Extraction'!$H$3:$H$73,MATCH($A37,'1. Descriptive Extraction'!$A$3:$A$73,0))="","",INDEX('1. Descriptive Extraction'!$H$3:$H$73,MATCH($A37,'1. Descriptive Extraction'!$A$3:$A$73,0))),"")</f>
        <v>Retrospective real-world</v>
      </c>
      <c r="E37" s="19" t="str">
        <f>IFERROR(IF(INDEX('1. Descriptive Extraction'!$Z$3:$Z$73,MATCH($A37,'1. Descriptive Extraction'!$A$3:$A$73,0))="","",INDEX('1. Descriptive Extraction'!$Z$3:$Z$73,MATCH($A37,'1. Descriptive Extraction'!$A$3:$A$73,0))),"")</f>
        <v>2 - Retrospective real-world data</v>
      </c>
      <c r="F37" s="19" t="str">
        <f>IFERROR(IF(INDEX('1. Descriptive Extraction'!$AA$3:$AA$73,MATCH($A37,'1. Descriptive Extraction'!$A$3:$A$73,0))="","",INDEX('1. Descriptive Extraction'!$AA$3:$AA$73,MATCH($A37,'1. Descriptive Extraction'!$A$3:$A$73,0))),"")</f>
        <v>Authentic field-generated / real clinical data</v>
      </c>
      <c r="G37" s="19" t="str">
        <f>IFERROR(IF(INDEX('2. Domain Appraisal'!$I$3:$I$73,MATCH($A37,'2. Domain Appraisal'!$A$3:$A$73,0))="","",INDEX('2. Domain Appraisal'!$I$3:$I$73,MATCH($A37,'2. Domain Appraisal'!$A$3:$A$73,0))),"")</f>
        <v>Partial</v>
      </c>
      <c r="H37" s="19" t="str">
        <f>IFERROR(IF(INDEX('2. Domain Appraisal'!$R$3:$R$73,MATCH($A37,'2. Domain Appraisal'!$A$3:$A$73,0))="","",INDEX('2. Domain Appraisal'!$R$3:$R$73,MATCH($A37,'2. Domain Appraisal'!$A$3:$A$73,0))),"")</f>
        <v>Partial</v>
      </c>
      <c r="I37" s="19" t="str">
        <f>IFERROR(IF(INDEX('2. Domain Appraisal'!$Z$3:$Z$73,MATCH($A37,'2. Domain Appraisal'!$A$3:$A$73,0))="","",INDEX('2. Domain Appraisal'!$Z$3:$Z$73,MATCH($A37,'2. Domain Appraisal'!$A$3:$A$73,0))),"")</f>
        <v>Partial</v>
      </c>
      <c r="J37" s="19" t="str">
        <f>IFERROR(IF(INDEX('2. Domain Appraisal'!$AH$3:$AH$73,MATCH($A37,'2. Domain Appraisal'!$A$3:$A$73,0))="","",INDEX('2. Domain Appraisal'!$AH$3:$AH$73,MATCH($A37,'2. Domain Appraisal'!$A$3:$A$73,0))),"")</f>
        <v>Limited</v>
      </c>
      <c r="K37" s="19" t="str">
        <f>IFERROR(IF(INDEX('2. Domain Appraisal'!$AP$3:$AP$73,MATCH($A37,'2. Domain Appraisal'!$A$3:$A$73,0))="","",INDEX('2. Domain Appraisal'!$AP$3:$AP$73,MATCH($A37,'2. Domain Appraisal'!$A$3:$A$73,0))),"")</f>
        <v>Partial</v>
      </c>
      <c r="L37" s="19" t="str">
        <f>IFERROR(IF(INDEX('3. Framework Appraisal'!$C$3:$C$73,MATCH($A37,'3. Framework Appraisal'!$A$3:$A$73,0))="","",INDEX('3. Framework Appraisal'!$C$3:$C$73,MATCH($A37,'3. Framework Appraisal'!$A$3:$A$73,0))),"")</f>
        <v>TRIPOD-LLM</v>
      </c>
      <c r="M37" s="24">
        <f>IFERROR(IF(INDEX('3. Framework Appraisal'!$M$3:$M$73,MATCH($A37,'3. Framework Appraisal'!$A$3:$A$73,0))="","",INDEX('3. Framework Appraisal'!$M$3:$M$73,MATCH($A37,'3. Framework Appraisal'!$A$3:$A$73,0))),"")</f>
        <v>0.4375</v>
      </c>
      <c r="N37" s="18" t="s">
        <v>4760</v>
      </c>
    </row>
    <row r="38" spans="1:14" ht="90.75" customHeight="1" x14ac:dyDescent="0.2">
      <c r="A38" s="18" t="str">
        <f>'1. Descriptive Extraction'!A38</f>
        <v>S036</v>
      </c>
      <c r="B38" s="18" t="str">
        <f>LEFT('1. Descriptive Extraction'!B38,52)</f>
        <v>GP or ChatGPT? Ability of large language models (LLM</v>
      </c>
      <c r="C38" s="19" t="str">
        <f>IFERROR(IF(INDEX('1. Descriptive Extraction'!$M$3:$M$73,MATCH($A38,'1. Descriptive Extraction'!$A$3:$A$73,0))="","",INDEX('1. Descriptive Extraction'!$M$3:$M$73,MATCH($A38,'1. Descriptive Extraction'!$A$3:$A$73,0))),"")</f>
        <v>Diagnosis + Treatment / management</v>
      </c>
      <c r="D38" s="19" t="str">
        <f>IFERROR(IF(INDEX('1. Descriptive Extraction'!$H$3:$H$73,MATCH($A38,'1. Descriptive Extraction'!$A$3:$A$73,0))="","",INDEX('1. Descriptive Extraction'!$H$3:$H$73,MATCH($A38,'1. Descriptive Extraction'!$A$3:$A$73,0))),"")</f>
        <v>Benchmark / in-silico</v>
      </c>
      <c r="E38" s="19" t="str">
        <f>IFERROR(IF(INDEX('1. Descriptive Extraction'!$Z$3:$Z$73,MATCH($A38,'1. Descriptive Extraction'!$A$3:$A$73,0))="","",INDEX('1. Descriptive Extraction'!$Z$3:$Z$73,MATCH($A38,'1. Descriptive Extraction'!$A$3:$A$73,0))),"")</f>
        <v>1 - Benchmark / in-silico</v>
      </c>
      <c r="F38" s="19" t="str">
        <f>IFERROR(IF(INDEX('1. Descriptive Extraction'!$AA$3:$AA$73,MATCH($A38,'1. Descriptive Extraction'!$A$3:$A$73,0))="","",INDEX('1. Descriptive Extraction'!$AA$3:$AA$73,MATCH($A38,'1. Descriptive Extraction'!$A$3:$A$73,0))),"")</f>
        <v>Synthetic / exam-style</v>
      </c>
      <c r="G38" s="19" t="str">
        <f>IFERROR(IF(INDEX('2. Domain Appraisal'!$I$3:$I$73,MATCH($A38,'2. Domain Appraisal'!$A$3:$A$73,0))="","",INDEX('2. Domain Appraisal'!$I$3:$I$73,MATCH($A38,'2. Domain Appraisal'!$A$3:$A$73,0))),"")</f>
        <v>Partial</v>
      </c>
      <c r="H38" s="19" t="str">
        <f>IFERROR(IF(INDEX('2. Domain Appraisal'!$R$3:$R$73,MATCH($A38,'2. Domain Appraisal'!$A$3:$A$73,0))="","",INDEX('2. Domain Appraisal'!$R$3:$R$73,MATCH($A38,'2. Domain Appraisal'!$A$3:$A$73,0))),"")</f>
        <v>Partial</v>
      </c>
      <c r="I38" s="19" t="str">
        <f>IFERROR(IF(INDEX('2. Domain Appraisal'!$Z$3:$Z$73,MATCH($A38,'2. Domain Appraisal'!$A$3:$A$73,0))="","",INDEX('2. Domain Appraisal'!$Z$3:$Z$73,MATCH($A38,'2. Domain Appraisal'!$A$3:$A$73,0))),"")</f>
        <v>Partial</v>
      </c>
      <c r="J38" s="19" t="str">
        <f>IFERROR(IF(INDEX('2. Domain Appraisal'!$AH$3:$AH$73,MATCH($A38,'2. Domain Appraisal'!$A$3:$A$73,0))="","",INDEX('2. Domain Appraisal'!$AH$3:$AH$73,MATCH($A38,'2. Domain Appraisal'!$A$3:$A$73,0))),"")</f>
        <v>Partial</v>
      </c>
      <c r="K38" s="19" t="str">
        <f>IFERROR(IF(INDEX('2. Domain Appraisal'!$AP$3:$AP$73,MATCH($A38,'2. Domain Appraisal'!$A$3:$A$73,0))="","",INDEX('2. Domain Appraisal'!$AP$3:$AP$73,MATCH($A38,'2. Domain Appraisal'!$A$3:$A$73,0))),"")</f>
        <v>Limited</v>
      </c>
      <c r="L38" s="19" t="str">
        <f>IFERROR(IF(INDEX('3. Framework Appraisal'!$C$3:$C$73,MATCH($A38,'3. Framework Appraisal'!$A$3:$A$73,0))="","",INDEX('3. Framework Appraisal'!$C$3:$C$73,MATCH($A38,'3. Framework Appraisal'!$A$3:$A$73,0))),"")</f>
        <v>TRIPOD-LLM</v>
      </c>
      <c r="M38" s="24">
        <f>IFERROR(IF(INDEX('3. Framework Appraisal'!$M$3:$M$73,MATCH($A38,'3. Framework Appraisal'!$A$3:$A$73,0))="","",INDEX('3. Framework Appraisal'!$M$3:$M$73,MATCH($A38,'3. Framework Appraisal'!$A$3:$A$73,0))),"")</f>
        <v>0.625</v>
      </c>
      <c r="N38" s="18" t="s">
        <v>4761</v>
      </c>
    </row>
    <row r="39" spans="1:14" ht="61.5" customHeight="1" x14ac:dyDescent="0.2">
      <c r="A39" s="18" t="str">
        <f>'1. Descriptive Extraction'!A39</f>
        <v>S037</v>
      </c>
      <c r="B39" s="18" t="str">
        <f>LEFT('1. Descriptive Extraction'!B39,52)</f>
        <v>Diagnosis and Triage Performance of Contemporary Lar</v>
      </c>
      <c r="C39" s="19" t="str">
        <f>IFERROR(IF(INDEX('1. Descriptive Extraction'!$M$3:$M$73,MATCH($A39,'1. Descriptive Extraction'!$A$3:$A$73,0))="","",INDEX('1. Descriptive Extraction'!$M$3:$M$73,MATCH($A39,'1. Descriptive Extraction'!$A$3:$A$73,0))),"")</f>
        <v>Diagnosis + Triage / severity / urgency</v>
      </c>
      <c r="D39" s="19" t="str">
        <f>IFERROR(IF(INDEX('1. Descriptive Extraction'!$H$3:$H$73,MATCH($A39,'1. Descriptive Extraction'!$A$3:$A$73,0))="","",INDEX('1. Descriptive Extraction'!$H$3:$H$73,MATCH($A39,'1. Descriptive Extraction'!$A$3:$A$73,0))),"")</f>
        <v>Benchmark / in-silico</v>
      </c>
      <c r="E39" s="19" t="str">
        <f>IFERROR(IF(INDEX('1. Descriptive Extraction'!$Z$3:$Z$73,MATCH($A39,'1. Descriptive Extraction'!$A$3:$A$73,0))="","",INDEX('1. Descriptive Extraction'!$Z$3:$Z$73,MATCH($A39,'1. Descriptive Extraction'!$A$3:$A$73,0))),"")</f>
        <v>1 - Benchmark / in-silico</v>
      </c>
      <c r="F39" s="19" t="str">
        <f>IFERROR(IF(INDEX('1. Descriptive Extraction'!$AA$3:$AA$73,MATCH($A39,'1. Descriptive Extraction'!$A$3:$A$73,0))="","",INDEX('1. Descriptive Extraction'!$AA$3:$AA$73,MATCH($A39,'1. Descriptive Extraction'!$A$3:$A$73,0))),"")</f>
        <v>Synthetic / exam-style</v>
      </c>
      <c r="G39" s="19" t="str">
        <f>IFERROR(IF(INDEX('2. Domain Appraisal'!$I$3:$I$73,MATCH($A39,'2. Domain Appraisal'!$A$3:$A$73,0))="","",INDEX('2. Domain Appraisal'!$I$3:$I$73,MATCH($A39,'2. Domain Appraisal'!$A$3:$A$73,0))),"")</f>
        <v>Partial</v>
      </c>
      <c r="H39" s="19" t="str">
        <f>IFERROR(IF(INDEX('2. Domain Appraisal'!$R$3:$R$73,MATCH($A39,'2. Domain Appraisal'!$A$3:$A$73,0))="","",INDEX('2. Domain Appraisal'!$R$3:$R$73,MATCH($A39,'2. Domain Appraisal'!$A$3:$A$73,0))),"")</f>
        <v>Partial</v>
      </c>
      <c r="I39" s="19" t="str">
        <f>IFERROR(IF(INDEX('2. Domain Appraisal'!$Z$3:$Z$73,MATCH($A39,'2. Domain Appraisal'!$A$3:$A$73,0))="","",INDEX('2. Domain Appraisal'!$Z$3:$Z$73,MATCH($A39,'2. Domain Appraisal'!$A$3:$A$73,0))),"")</f>
        <v>Partial</v>
      </c>
      <c r="J39" s="19" t="str">
        <f>IFERROR(IF(INDEX('2. Domain Appraisal'!$AH$3:$AH$73,MATCH($A39,'2. Domain Appraisal'!$A$3:$A$73,0))="","",INDEX('2. Domain Appraisal'!$AH$3:$AH$73,MATCH($A39,'2. Domain Appraisal'!$A$3:$A$73,0))),"")</f>
        <v>Limited</v>
      </c>
      <c r="K39" s="19" t="str">
        <f>IFERROR(IF(INDEX('2. Domain Appraisal'!$AP$3:$AP$73,MATCH($A39,'2. Domain Appraisal'!$A$3:$A$73,0))="","",INDEX('2. Domain Appraisal'!$AP$3:$AP$73,MATCH($A39,'2. Domain Appraisal'!$A$3:$A$73,0))),"")</f>
        <v>Limited</v>
      </c>
      <c r="L39" s="19" t="str">
        <f>IFERROR(IF(INDEX('3. Framework Appraisal'!$C$3:$C$73,MATCH($A39,'3. Framework Appraisal'!$A$3:$A$73,0))="","",INDEX('3. Framework Appraisal'!$C$3:$C$73,MATCH($A39,'3. Framework Appraisal'!$A$3:$A$73,0))),"")</f>
        <v>STARD-AI</v>
      </c>
      <c r="M39" s="24">
        <f>IFERROR(IF(INDEX('3. Framework Appraisal'!$M$3:$M$73,MATCH($A39,'3. Framework Appraisal'!$A$3:$A$73,0))="","",INDEX('3. Framework Appraisal'!$M$3:$M$73,MATCH($A39,'3. Framework Appraisal'!$A$3:$A$73,0))),"")</f>
        <v>0.5625</v>
      </c>
      <c r="N39" s="18" t="s">
        <v>4762</v>
      </c>
    </row>
    <row r="40" spans="1:14" ht="105" customHeight="1" x14ac:dyDescent="0.2">
      <c r="A40" s="18" t="str">
        <f>'1. Descriptive Extraction'!A40</f>
        <v>S038</v>
      </c>
      <c r="B40" s="18" t="str">
        <f>LEFT('1. Descriptive Extraction'!B40,52)</f>
        <v>Evaluating the Efficacy of Large Language Models for</v>
      </c>
      <c r="C40" s="19" t="str">
        <f>IFERROR(IF(INDEX('1. Descriptive Extraction'!$M$3:$M$73,MATCH($A40,'1. Descriptive Extraction'!$A$3:$A$73,0))="","",INDEX('1. Descriptive Extraction'!$M$3:$M$73,MATCH($A40,'1. Descriptive Extraction'!$A$3:$A$73,0))),"")</f>
        <v>Diagnosis + Triage / severity / urgency</v>
      </c>
      <c r="D40" s="19" t="str">
        <f>IFERROR(IF(INDEX('1. Descriptive Extraction'!$H$3:$H$73,MATCH($A40,'1. Descriptive Extraction'!$A$3:$A$73,0))="","",INDEX('1. Descriptive Extraction'!$H$3:$H$73,MATCH($A40,'1. Descriptive Extraction'!$A$3:$A$73,0))),"")</f>
        <v>Retrospective real-world</v>
      </c>
      <c r="E40" s="19" t="str">
        <f>IFERROR(IF(INDEX('1. Descriptive Extraction'!$Z$3:$Z$73,MATCH($A40,'1. Descriptive Extraction'!$A$3:$A$73,0))="","",INDEX('1. Descriptive Extraction'!$Z$3:$Z$73,MATCH($A40,'1. Descriptive Extraction'!$A$3:$A$73,0))),"")</f>
        <v>2 - Retrospective real-world data</v>
      </c>
      <c r="F40" s="19" t="str">
        <f>IFERROR(IF(INDEX('1. Descriptive Extraction'!$AA$3:$AA$73,MATCH($A40,'1. Descriptive Extraction'!$A$3:$A$73,0))="","",INDEX('1. Descriptive Extraction'!$AA$3:$AA$73,MATCH($A40,'1. Descriptive Extraction'!$A$3:$A$73,0))),"")</f>
        <v>Mixed</v>
      </c>
      <c r="G40" s="19" t="str">
        <f>IFERROR(IF(INDEX('2. Domain Appraisal'!$I$3:$I$73,MATCH($A40,'2. Domain Appraisal'!$A$3:$A$73,0))="","",INDEX('2. Domain Appraisal'!$I$3:$I$73,MATCH($A40,'2. Domain Appraisal'!$A$3:$A$73,0))),"")</f>
        <v>Partial</v>
      </c>
      <c r="H40" s="19" t="str">
        <f>IFERROR(IF(INDEX('2. Domain Appraisal'!$R$3:$R$73,MATCH($A40,'2. Domain Appraisal'!$A$3:$A$73,0))="","",INDEX('2. Domain Appraisal'!$R$3:$R$73,MATCH($A40,'2. Domain Appraisal'!$A$3:$A$73,0))),"")</f>
        <v>Partial</v>
      </c>
      <c r="I40" s="19" t="str">
        <f>IFERROR(IF(INDEX('2. Domain Appraisal'!$Z$3:$Z$73,MATCH($A40,'2. Domain Appraisal'!$A$3:$A$73,0))="","",INDEX('2. Domain Appraisal'!$Z$3:$Z$73,MATCH($A40,'2. Domain Appraisal'!$A$3:$A$73,0))),"")</f>
        <v>Partial</v>
      </c>
      <c r="J40" s="19" t="str">
        <f>IFERROR(IF(INDEX('2. Domain Appraisal'!$AH$3:$AH$73,MATCH($A40,'2. Domain Appraisal'!$A$3:$A$73,0))="","",INDEX('2. Domain Appraisal'!$AH$3:$AH$73,MATCH($A40,'2. Domain Appraisal'!$A$3:$A$73,0))),"")</f>
        <v>Limited</v>
      </c>
      <c r="K40" s="19" t="str">
        <f>IFERROR(IF(INDEX('2. Domain Appraisal'!$AP$3:$AP$73,MATCH($A40,'2. Domain Appraisal'!$A$3:$A$73,0))="","",INDEX('2. Domain Appraisal'!$AP$3:$AP$73,MATCH($A40,'2. Domain Appraisal'!$A$3:$A$73,0))),"")</f>
        <v>Limited</v>
      </c>
      <c r="L40" s="19" t="str">
        <f>IFERROR(IF(INDEX('3. Framework Appraisal'!$C$3:$C$73,MATCH($A40,'3. Framework Appraisal'!$A$3:$A$73,0))="","",INDEX('3. Framework Appraisal'!$C$3:$C$73,MATCH($A40,'3. Framework Appraisal'!$A$3:$A$73,0))),"")</f>
        <v>STARD-AI</v>
      </c>
      <c r="M40" s="24">
        <f>IFERROR(IF(INDEX('3. Framework Appraisal'!$M$3:$M$73,MATCH($A40,'3. Framework Appraisal'!$A$3:$A$73,0))="","",INDEX('3. Framework Appraisal'!$M$3:$M$73,MATCH($A40,'3. Framework Appraisal'!$A$3:$A$73,0))),"")</f>
        <v>0.5</v>
      </c>
      <c r="N40" s="18" t="s">
        <v>4763</v>
      </c>
    </row>
    <row r="41" spans="1:14" ht="90.75" customHeight="1" x14ac:dyDescent="0.2">
      <c r="A41" s="18" t="str">
        <f>'1. Descriptive Extraction'!A41</f>
        <v>S039</v>
      </c>
      <c r="B41" s="18" t="str">
        <f>LEFT('1. Descriptive Extraction'!B41,52)</f>
        <v>Automated Evaluation of Large Language Model Respons</v>
      </c>
      <c r="C41" s="19" t="str">
        <f>IFERROR(IF(INDEX('1. Descriptive Extraction'!$M$3:$M$73,MATCH($A41,'1. Descriptive Extraction'!$A$3:$A$73,0))="","",INDEX('1. Descriptive Extraction'!$M$3:$M$73,MATCH($A41,'1. Descriptive Extraction'!$A$3:$A$73,0))),"")</f>
        <v>Referral / escalation + Treatment / management</v>
      </c>
      <c r="D41" s="19" t="str">
        <f>IFERROR(IF(INDEX('1. Descriptive Extraction'!$H$3:$H$73,MATCH($A41,'1. Descriptive Extraction'!$A$3:$A$73,0))="","",INDEX('1. Descriptive Extraction'!$H$3:$H$73,MATCH($A41,'1. Descriptive Extraction'!$A$3:$A$73,0))),"")</f>
        <v>Retrospective real-world</v>
      </c>
      <c r="E41" s="19" t="str">
        <f>IFERROR(IF(INDEX('1. Descriptive Extraction'!$Z$3:$Z$73,MATCH($A41,'1. Descriptive Extraction'!$A$3:$A$73,0))="","",INDEX('1. Descriptive Extraction'!$Z$3:$Z$73,MATCH($A41,'1. Descriptive Extraction'!$A$3:$A$73,0))),"")</f>
        <v>2 - Retrospective real-world data</v>
      </c>
      <c r="F41" s="19" t="str">
        <f>IFERROR(IF(INDEX('1. Descriptive Extraction'!$AA$3:$AA$73,MATCH($A41,'1. Descriptive Extraction'!$A$3:$A$73,0))="","",INDEX('1. Descriptive Extraction'!$AA$3:$AA$73,MATCH($A41,'1. Descriptive Extraction'!$A$3:$A$73,0))),"")</f>
        <v>Authentic field-generated / real clinical data</v>
      </c>
      <c r="G41" s="19" t="str">
        <f>IFERROR(IF(INDEX('2. Domain Appraisal'!$I$3:$I$73,MATCH($A41,'2. Domain Appraisal'!$A$3:$A$73,0))="","",INDEX('2. Domain Appraisal'!$I$3:$I$73,MATCH($A41,'2. Domain Appraisal'!$A$3:$A$73,0))),"")</f>
        <v>Partial</v>
      </c>
      <c r="H41" s="19" t="str">
        <f>IFERROR(IF(INDEX('2. Domain Appraisal'!$R$3:$R$73,MATCH($A41,'2. Domain Appraisal'!$A$3:$A$73,0))="","",INDEX('2. Domain Appraisal'!$R$3:$R$73,MATCH($A41,'2. Domain Appraisal'!$A$3:$A$73,0))),"")</f>
        <v>Partial</v>
      </c>
      <c r="I41" s="19" t="str">
        <f>IFERROR(IF(INDEX('2. Domain Appraisal'!$Z$3:$Z$73,MATCH($A41,'2. Domain Appraisal'!$A$3:$A$73,0))="","",INDEX('2. Domain Appraisal'!$Z$3:$Z$73,MATCH($A41,'2. Domain Appraisal'!$A$3:$A$73,0))),"")</f>
        <v>Partial</v>
      </c>
      <c r="J41" s="19" t="str">
        <f>IFERROR(IF(INDEX('2. Domain Appraisal'!$AH$3:$AH$73,MATCH($A41,'2. Domain Appraisal'!$A$3:$A$73,0))="","",INDEX('2. Domain Appraisal'!$AH$3:$AH$73,MATCH($A41,'2. Domain Appraisal'!$A$3:$A$73,0))),"")</f>
        <v>Limited</v>
      </c>
      <c r="K41" s="19" t="str">
        <f>IFERROR(IF(INDEX('2. Domain Appraisal'!$AP$3:$AP$73,MATCH($A41,'2. Domain Appraisal'!$A$3:$A$73,0))="","",INDEX('2. Domain Appraisal'!$AP$3:$AP$73,MATCH($A41,'2. Domain Appraisal'!$A$3:$A$73,0))),"")</f>
        <v>Partial</v>
      </c>
      <c r="L41" s="19" t="str">
        <f>IFERROR(IF(INDEX('3. Framework Appraisal'!$C$3:$C$73,MATCH($A41,'3. Framework Appraisal'!$A$3:$A$73,0))="","",INDEX('3. Framework Appraisal'!$C$3:$C$73,MATCH($A41,'3. Framework Appraisal'!$A$3:$A$73,0))),"")</f>
        <v>TRIPOD-LLM</v>
      </c>
      <c r="M41" s="24">
        <f>IFERROR(IF(INDEX('3. Framework Appraisal'!$M$3:$M$73,MATCH($A41,'3. Framework Appraisal'!$A$3:$A$73,0))="","",INDEX('3. Framework Appraisal'!$M$3:$M$73,MATCH($A41,'3. Framework Appraisal'!$A$3:$A$73,0))),"")</f>
        <v>0.5</v>
      </c>
      <c r="N41" s="18" t="s">
        <v>4764</v>
      </c>
    </row>
    <row r="42" spans="1:14" ht="105" customHeight="1" x14ac:dyDescent="0.2">
      <c r="A42" s="18" t="str">
        <f>'1. Descriptive Extraction'!A42</f>
        <v>S040</v>
      </c>
      <c r="B42" s="18" t="str">
        <f>LEFT('1. Descriptive Extraction'!B42,52)</f>
        <v>An integrated language-vision foundation model for c</v>
      </c>
      <c r="C42" s="19" t="str">
        <f>IFERROR(IF(INDEX('1. Descriptive Extraction'!$M$3:$M$73,MATCH($A42,'1. Descriptive Extraction'!$A$3:$A$73,0))="","",INDEX('1. Descriptive Extraction'!$M$3:$M$73,MATCH($A42,'1. Descriptive Extraction'!$A$3:$A$73,0))),"")</f>
        <v>Diagnosis + Triage / severity / urgency + Referral / escalation</v>
      </c>
      <c r="D42" s="19" t="str">
        <f>IFERROR(IF(INDEX('1. Descriptive Extraction'!$H$3:$H$73,MATCH($A42,'1. Descriptive Extraction'!$A$3:$A$73,0))="","",INDEX('1. Descriptive Extraction'!$H$3:$H$73,MATCH($A42,'1. Descriptive Extraction'!$A$3:$A$73,0))),"")</f>
        <v>Retrospective real-world</v>
      </c>
      <c r="E42" s="19" t="str">
        <f>IFERROR(IF(INDEX('1. Descriptive Extraction'!$Z$3:$Z$73,MATCH($A42,'1. Descriptive Extraction'!$A$3:$A$73,0))="","",INDEX('1. Descriptive Extraction'!$Z$3:$Z$73,MATCH($A42,'1. Descriptive Extraction'!$A$3:$A$73,0))),"")</f>
        <v>2 - Retrospective real-world data</v>
      </c>
      <c r="F42" s="19" t="str">
        <f>IFERROR(IF(INDEX('1. Descriptive Extraction'!$AA$3:$AA$73,MATCH($A42,'1. Descriptive Extraction'!$A$3:$A$73,0))="","",INDEX('1. Descriptive Extraction'!$AA$3:$AA$73,MATCH($A42,'1. Descriptive Extraction'!$A$3:$A$73,0))),"")</f>
        <v>Authentic field-generated / real clinical data</v>
      </c>
      <c r="G42" s="19" t="str">
        <f>IFERROR(IF(INDEX('2. Domain Appraisal'!$I$3:$I$73,MATCH($A42,'2. Domain Appraisal'!$A$3:$A$73,0))="","",INDEX('2. Domain Appraisal'!$I$3:$I$73,MATCH($A42,'2. Domain Appraisal'!$A$3:$A$73,0))),"")</f>
        <v>Partial</v>
      </c>
      <c r="H42" s="19" t="str">
        <f>IFERROR(IF(INDEX('2. Domain Appraisal'!$R$3:$R$73,MATCH($A42,'2. Domain Appraisal'!$A$3:$A$73,0))="","",INDEX('2. Domain Appraisal'!$R$3:$R$73,MATCH($A42,'2. Domain Appraisal'!$A$3:$A$73,0))),"")</f>
        <v>Partial</v>
      </c>
      <c r="I42" s="19" t="str">
        <f>IFERROR(IF(INDEX('2. Domain Appraisal'!$Z$3:$Z$73,MATCH($A42,'2. Domain Appraisal'!$A$3:$A$73,0))="","",INDEX('2. Domain Appraisal'!$Z$3:$Z$73,MATCH($A42,'2. Domain Appraisal'!$A$3:$A$73,0))),"")</f>
        <v>Partial</v>
      </c>
      <c r="J42" s="19" t="str">
        <f>IFERROR(IF(INDEX('2. Domain Appraisal'!$AH$3:$AH$73,MATCH($A42,'2. Domain Appraisal'!$A$3:$A$73,0))="","",INDEX('2. Domain Appraisal'!$AH$3:$AH$73,MATCH($A42,'2. Domain Appraisal'!$A$3:$A$73,0))),"")</f>
        <v>Partial</v>
      </c>
      <c r="K42" s="19" t="str">
        <f>IFERROR(IF(INDEX('2. Domain Appraisal'!$AP$3:$AP$73,MATCH($A42,'2. Domain Appraisal'!$A$3:$A$73,0))="","",INDEX('2. Domain Appraisal'!$AP$3:$AP$73,MATCH($A42,'2. Domain Appraisal'!$A$3:$A$73,0))),"")</f>
        <v>Partial</v>
      </c>
      <c r="L42" s="19" t="str">
        <f>IFERROR(IF(INDEX('3. Framework Appraisal'!$C$3:$C$73,MATCH($A42,'3. Framework Appraisal'!$A$3:$A$73,0))="","",INDEX('3. Framework Appraisal'!$C$3:$C$73,MATCH($A42,'3. Framework Appraisal'!$A$3:$A$73,0))),"")</f>
        <v>TRIPOD-LLM</v>
      </c>
      <c r="M42" s="24">
        <f>IFERROR(IF(INDEX('3. Framework Appraisal'!$M$3:$M$73,MATCH($A42,'3. Framework Appraisal'!$A$3:$A$73,0))="","",INDEX('3. Framework Appraisal'!$M$3:$M$73,MATCH($A42,'3. Framework Appraisal'!$A$3:$A$73,0))),"")</f>
        <v>0.5625</v>
      </c>
      <c r="N42" s="18" t="s">
        <v>4765</v>
      </c>
    </row>
    <row r="43" spans="1:14" ht="61.5" customHeight="1" x14ac:dyDescent="0.2">
      <c r="A43" s="18" t="str">
        <f>'1. Descriptive Extraction'!A43</f>
        <v>S041</v>
      </c>
      <c r="B43" s="18" t="str">
        <f>LEFT('1. Descriptive Extraction'!B43,52)</f>
        <v>Use of an Untrained Large Language Model for Antibio</v>
      </c>
      <c r="C43" s="19" t="str">
        <f>IFERROR(IF(INDEX('1. Descriptive Extraction'!$M$3:$M$73,MATCH($A43,'1. Descriptive Extraction'!$A$3:$A$73,0))="","",INDEX('1. Descriptive Extraction'!$M$3:$M$73,MATCH($A43,'1. Descriptive Extraction'!$A$3:$A$73,0))),"")</f>
        <v>Treatment / management</v>
      </c>
      <c r="D43" s="19" t="str">
        <f>IFERROR(IF(INDEX('1. Descriptive Extraction'!$H$3:$H$73,MATCH($A43,'1. Descriptive Extraction'!$A$3:$A$73,0))="","",INDEX('1. Descriptive Extraction'!$H$3:$H$73,MATCH($A43,'1. Descriptive Extraction'!$A$3:$A$73,0))),"")</f>
        <v>Benchmark / in-silico</v>
      </c>
      <c r="E43" s="19" t="str">
        <f>IFERROR(IF(INDEX('1. Descriptive Extraction'!$Z$3:$Z$73,MATCH($A43,'1. Descriptive Extraction'!$A$3:$A$73,0))="","",INDEX('1. Descriptive Extraction'!$Z$3:$Z$73,MATCH($A43,'1. Descriptive Extraction'!$A$3:$A$73,0))),"")</f>
        <v>1 - Benchmark / in-silico</v>
      </c>
      <c r="F43" s="19" t="str">
        <f>IFERROR(IF(INDEX('1. Descriptive Extraction'!$AA$3:$AA$73,MATCH($A43,'1. Descriptive Extraction'!$A$3:$A$73,0))="","",INDEX('1. Descriptive Extraction'!$AA$3:$AA$73,MATCH($A43,'1. Descriptive Extraction'!$A$3:$A$73,0))),"")</f>
        <v>Synthetic / exam-style</v>
      </c>
      <c r="G43" s="19" t="str">
        <f>IFERROR(IF(INDEX('2. Domain Appraisal'!$I$3:$I$73,MATCH($A43,'2. Domain Appraisal'!$A$3:$A$73,0))="","",INDEX('2. Domain Appraisal'!$I$3:$I$73,MATCH($A43,'2. Domain Appraisal'!$A$3:$A$73,0))),"")</f>
        <v>Partial</v>
      </c>
      <c r="H43" s="19" t="str">
        <f>IFERROR(IF(INDEX('2. Domain Appraisal'!$R$3:$R$73,MATCH($A43,'2. Domain Appraisal'!$A$3:$A$73,0))="","",INDEX('2. Domain Appraisal'!$R$3:$R$73,MATCH($A43,'2. Domain Appraisal'!$A$3:$A$73,0))),"")</f>
        <v>Partial</v>
      </c>
      <c r="I43" s="19" t="str">
        <f>IFERROR(IF(INDEX('2. Domain Appraisal'!$Z$3:$Z$73,MATCH($A43,'2. Domain Appraisal'!$A$3:$A$73,0))="","",INDEX('2. Domain Appraisal'!$Z$3:$Z$73,MATCH($A43,'2. Domain Appraisal'!$A$3:$A$73,0))),"")</f>
        <v>Partial</v>
      </c>
      <c r="J43" s="19" t="str">
        <f>IFERROR(IF(INDEX('2. Domain Appraisal'!$AH$3:$AH$73,MATCH($A43,'2. Domain Appraisal'!$A$3:$A$73,0))="","",INDEX('2. Domain Appraisal'!$AH$3:$AH$73,MATCH($A43,'2. Domain Appraisal'!$A$3:$A$73,0))),"")</f>
        <v>Limited</v>
      </c>
      <c r="K43" s="19" t="str">
        <f>IFERROR(IF(INDEX('2. Domain Appraisal'!$AP$3:$AP$73,MATCH($A43,'2. Domain Appraisal'!$A$3:$A$73,0))="","",INDEX('2. Domain Appraisal'!$AP$3:$AP$73,MATCH($A43,'2. Domain Appraisal'!$A$3:$A$73,0))),"")</f>
        <v>Limited</v>
      </c>
      <c r="L43" s="19" t="str">
        <f>IFERROR(IF(INDEX('3. Framework Appraisal'!$C$3:$C$73,MATCH($A43,'3. Framework Appraisal'!$A$3:$A$73,0))="","",INDEX('3. Framework Appraisal'!$C$3:$C$73,MATCH($A43,'3. Framework Appraisal'!$A$3:$A$73,0))),"")</f>
        <v>TRIPOD-LLM</v>
      </c>
      <c r="M43" s="24">
        <f>IFERROR(IF(INDEX('3. Framework Appraisal'!$M$3:$M$73,MATCH($A43,'3. Framework Appraisal'!$A$3:$A$73,0))="","",INDEX('3. Framework Appraisal'!$M$3:$M$73,MATCH($A43,'3. Framework Appraisal'!$A$3:$A$73,0))),"")</f>
        <v>0.5625</v>
      </c>
      <c r="N43" s="18"/>
    </row>
    <row r="44" spans="1:14" ht="61.5" customHeight="1" x14ac:dyDescent="0.2">
      <c r="A44" s="18" t="str">
        <f>'1. Descriptive Extraction'!A44</f>
        <v>S042</v>
      </c>
      <c r="B44" s="18" t="str">
        <f>LEFT('1. Descriptive Extraction'!B44,52)</f>
        <v>Can artificial intelligence replace biochemists? A s</v>
      </c>
      <c r="C44" s="19" t="str">
        <f>IFERROR(IF(INDEX('1. Descriptive Extraction'!$M$3:$M$73,MATCH($A44,'1. Descriptive Extraction'!$A$3:$A$73,0))="","",INDEX('1. Descriptive Extraction'!$M$3:$M$73,MATCH($A44,'1. Descriptive Extraction'!$A$3:$A$73,0))),"")</f>
        <v>Diagnosis + Triage / severity / urgency + Referral / escalation + Investigation / test ordering</v>
      </c>
      <c r="D44" s="19" t="str">
        <f>IFERROR(IF(INDEX('1. Descriptive Extraction'!$H$3:$H$73,MATCH($A44,'1. Descriptive Extraction'!$A$3:$A$73,0))="","",INDEX('1. Descriptive Extraction'!$H$3:$H$73,MATCH($A44,'1. Descriptive Extraction'!$A$3:$A$73,0))),"")</f>
        <v>Benchmark / in-silico</v>
      </c>
      <c r="E44" s="19" t="str">
        <f>IFERROR(IF(INDEX('1. Descriptive Extraction'!$Z$3:$Z$73,MATCH($A44,'1. Descriptive Extraction'!$A$3:$A$73,0))="","",INDEX('1. Descriptive Extraction'!$Z$3:$Z$73,MATCH($A44,'1. Descriptive Extraction'!$A$3:$A$73,0))),"")</f>
        <v>1 - Benchmark / in-silico</v>
      </c>
      <c r="F44" s="19" t="str">
        <f>IFERROR(IF(INDEX('1. Descriptive Extraction'!$AA$3:$AA$73,MATCH($A44,'1. Descriptive Extraction'!$A$3:$A$73,0))="","",INDEX('1. Descriptive Extraction'!$AA$3:$AA$73,MATCH($A44,'1. Descriptive Extraction'!$A$3:$A$73,0))),"")</f>
        <v>Synthetic / exam-style</v>
      </c>
      <c r="G44" s="19" t="str">
        <f>IFERROR(IF(INDEX('2. Domain Appraisal'!$I$3:$I$73,MATCH($A44,'2. Domain Appraisal'!$A$3:$A$73,0))="","",INDEX('2. Domain Appraisal'!$I$3:$I$73,MATCH($A44,'2. Domain Appraisal'!$A$3:$A$73,0))),"")</f>
        <v>Partial</v>
      </c>
      <c r="H44" s="19" t="str">
        <f>IFERROR(IF(INDEX('2. Domain Appraisal'!$R$3:$R$73,MATCH($A44,'2. Domain Appraisal'!$A$3:$A$73,0))="","",INDEX('2. Domain Appraisal'!$R$3:$R$73,MATCH($A44,'2. Domain Appraisal'!$A$3:$A$73,0))),"")</f>
        <v>Partial</v>
      </c>
      <c r="I44" s="19" t="str">
        <f>IFERROR(IF(INDEX('2. Domain Appraisal'!$Z$3:$Z$73,MATCH($A44,'2. Domain Appraisal'!$A$3:$A$73,0))="","",INDEX('2. Domain Appraisal'!$Z$3:$Z$73,MATCH($A44,'2. Domain Appraisal'!$A$3:$A$73,0))),"")</f>
        <v>Partial</v>
      </c>
      <c r="J44" s="19" t="str">
        <f>IFERROR(IF(INDEX('2. Domain Appraisal'!$AH$3:$AH$73,MATCH($A44,'2. Domain Appraisal'!$A$3:$A$73,0))="","",INDEX('2. Domain Appraisal'!$AH$3:$AH$73,MATCH($A44,'2. Domain Appraisal'!$A$3:$A$73,0))),"")</f>
        <v>Partial</v>
      </c>
      <c r="K44" s="19" t="str">
        <f>IFERROR(IF(INDEX('2. Domain Appraisal'!$AP$3:$AP$73,MATCH($A44,'2. Domain Appraisal'!$A$3:$A$73,0))="","",INDEX('2. Domain Appraisal'!$AP$3:$AP$73,MATCH($A44,'2. Domain Appraisal'!$A$3:$A$73,0))),"")</f>
        <v>Limited</v>
      </c>
      <c r="L44" s="19" t="str">
        <f>IFERROR(IF(INDEX('3. Framework Appraisal'!$C$3:$C$73,MATCH($A44,'3. Framework Appraisal'!$A$3:$A$73,0))="","",INDEX('3. Framework Appraisal'!$C$3:$C$73,MATCH($A44,'3. Framework Appraisal'!$A$3:$A$73,0))),"")</f>
        <v>STARD-AI</v>
      </c>
      <c r="M44" s="24">
        <f>IFERROR(IF(INDEX('3. Framework Appraisal'!$M$3:$M$73,MATCH($A44,'3. Framework Appraisal'!$A$3:$A$73,0))="","",INDEX('3. Framework Appraisal'!$M$3:$M$73,MATCH($A44,'3. Framework Appraisal'!$A$3:$A$73,0))),"")</f>
        <v>0.5625</v>
      </c>
      <c r="N44" s="18"/>
    </row>
    <row r="45" spans="1:14" ht="61.5" customHeight="1" x14ac:dyDescent="0.2">
      <c r="A45" s="18" t="str">
        <f>'1. Descriptive Extraction'!A45</f>
        <v>S043</v>
      </c>
      <c r="B45" s="18" t="str">
        <f>LEFT('1. Descriptive Extraction'!B45,52)</f>
        <v>Comparison of triage performance among DRP tool, Cha</v>
      </c>
      <c r="C45" s="19" t="str">
        <f>IFERROR(IF(INDEX('1. Descriptive Extraction'!$M$3:$M$73,MATCH($A45,'1. Descriptive Extraction'!$A$3:$A$73,0))="","",INDEX('1. Descriptive Extraction'!$M$3:$M$73,MATCH($A45,'1. Descriptive Extraction'!$A$3:$A$73,0))),"")</f>
        <v>Triage / severity / urgency + Referral / escalation</v>
      </c>
      <c r="D45" s="19" t="str">
        <f>IFERROR(IF(INDEX('1. Descriptive Extraction'!$H$3:$H$73,MATCH($A45,'1. Descriptive Extraction'!$A$3:$A$73,0))="","",INDEX('1. Descriptive Extraction'!$H$3:$H$73,MATCH($A45,'1. Descriptive Extraction'!$A$3:$A$73,0))),"")</f>
        <v>Prospective observational</v>
      </c>
      <c r="E45" s="19" t="str">
        <f>IFERROR(IF(INDEX('1. Descriptive Extraction'!$Z$3:$Z$73,MATCH($A45,'1. Descriptive Extraction'!$A$3:$A$73,0))="","",INDEX('1. Descriptive Extraction'!$Z$3:$Z$73,MATCH($A45,'1. Descriptive Extraction'!$A$3:$A$73,0))),"")</f>
        <v>3 - Prospective / silent (real patients)</v>
      </c>
      <c r="F45" s="19" t="str">
        <f>IFERROR(IF(INDEX('1. Descriptive Extraction'!$AA$3:$AA$73,MATCH($A45,'1. Descriptive Extraction'!$A$3:$A$73,0))="","",INDEX('1. Descriptive Extraction'!$AA$3:$AA$73,MATCH($A45,'1. Descriptive Extraction'!$A$3:$A$73,0))),"")</f>
        <v>Authentic field-generated / real clinical data</v>
      </c>
      <c r="G45" s="19" t="str">
        <f>IFERROR(IF(INDEX('2. Domain Appraisal'!$I$3:$I$73,MATCH($A45,'2. Domain Appraisal'!$A$3:$A$73,0))="","",INDEX('2. Domain Appraisal'!$I$3:$I$73,MATCH($A45,'2. Domain Appraisal'!$A$3:$A$73,0))),"")</f>
        <v>Partial</v>
      </c>
      <c r="H45" s="19" t="str">
        <f>IFERROR(IF(INDEX('2. Domain Appraisal'!$R$3:$R$73,MATCH($A45,'2. Domain Appraisal'!$A$3:$A$73,0))="","",INDEX('2. Domain Appraisal'!$R$3:$R$73,MATCH($A45,'2. Domain Appraisal'!$A$3:$A$73,0))),"")</f>
        <v>Partial</v>
      </c>
      <c r="I45" s="19" t="str">
        <f>IFERROR(IF(INDEX('2. Domain Appraisal'!$Z$3:$Z$73,MATCH($A45,'2. Domain Appraisal'!$A$3:$A$73,0))="","",INDEX('2. Domain Appraisal'!$Z$3:$Z$73,MATCH($A45,'2. Domain Appraisal'!$A$3:$A$73,0))),"")</f>
        <v>Limited</v>
      </c>
      <c r="J45" s="19" t="str">
        <f>IFERROR(IF(INDEX('2. Domain Appraisal'!$AH$3:$AH$73,MATCH($A45,'2. Domain Appraisal'!$A$3:$A$73,0))="","",INDEX('2. Domain Appraisal'!$AH$3:$AH$73,MATCH($A45,'2. Domain Appraisal'!$A$3:$A$73,0))),"")</f>
        <v>Partial</v>
      </c>
      <c r="K45" s="19" t="str">
        <f>IFERROR(IF(INDEX('2. Domain Appraisal'!$AP$3:$AP$73,MATCH($A45,'2. Domain Appraisal'!$A$3:$A$73,0))="","",INDEX('2. Domain Appraisal'!$AP$3:$AP$73,MATCH($A45,'2. Domain Appraisal'!$A$3:$A$73,0))),"")</f>
        <v>Partial</v>
      </c>
      <c r="L45" s="19" t="str">
        <f>IFERROR(IF(INDEX('3. Framework Appraisal'!$C$3:$C$73,MATCH($A45,'3. Framework Appraisal'!$A$3:$A$73,0))="","",INDEX('3. Framework Appraisal'!$C$3:$C$73,MATCH($A45,'3. Framework Appraisal'!$A$3:$A$73,0))),"")</f>
        <v>DECIDE-AI</v>
      </c>
      <c r="M45" s="24">
        <f>IFERROR(IF(INDEX('3. Framework Appraisal'!$M$3:$M$73,MATCH($A45,'3. Framework Appraisal'!$A$3:$A$73,0))="","",INDEX('3. Framework Appraisal'!$M$3:$M$73,MATCH($A45,'3. Framework Appraisal'!$A$3:$A$73,0))),"")</f>
        <v>0.5625</v>
      </c>
      <c r="N45" s="18"/>
    </row>
    <row r="46" spans="1:14" ht="61.5" customHeight="1" x14ac:dyDescent="0.2">
      <c r="A46" s="18" t="str">
        <f>'1. Descriptive Extraction'!A46</f>
        <v>S044</v>
      </c>
      <c r="B46" s="18" t="str">
        <f>LEFT('1. Descriptive Extraction'!B46,52)</f>
        <v>Large language models outperform general practitione</v>
      </c>
      <c r="C46" s="19" t="str">
        <f>IFERROR(IF(INDEX('1. Descriptive Extraction'!$M$3:$M$73,MATCH($A46,'1. Descriptive Extraction'!$A$3:$A$73,0))="","",INDEX('1. Descriptive Extraction'!$M$3:$M$73,MATCH($A46,'1. Descriptive Extraction'!$A$3:$A$73,0))),"")</f>
        <v>Diagnosis + Referral / escalation + Treatment / management</v>
      </c>
      <c r="D46" s="19" t="str">
        <f>IFERROR(IF(INDEX('1. Descriptive Extraction'!$H$3:$H$73,MATCH($A46,'1. Descriptive Extraction'!$A$3:$A$73,0))="","",INDEX('1. Descriptive Extraction'!$H$3:$H$73,MATCH($A46,'1. Descriptive Extraction'!$A$3:$A$73,0))),"")</f>
        <v>Benchmark / in-silico</v>
      </c>
      <c r="E46" s="19" t="str">
        <f>IFERROR(IF(INDEX('1. Descriptive Extraction'!$Z$3:$Z$73,MATCH($A46,'1. Descriptive Extraction'!$A$3:$A$73,0))="","",INDEX('1. Descriptive Extraction'!$Z$3:$Z$73,MATCH($A46,'1. Descriptive Extraction'!$A$3:$A$73,0))),"")</f>
        <v>1 - Benchmark / in-silico</v>
      </c>
      <c r="F46" s="19" t="str">
        <f>IFERROR(IF(INDEX('1. Descriptive Extraction'!$AA$3:$AA$73,MATCH($A46,'1. Descriptive Extraction'!$A$3:$A$73,0))="","",INDEX('1. Descriptive Extraction'!$AA$3:$AA$73,MATCH($A46,'1. Descriptive Extraction'!$A$3:$A$73,0))),"")</f>
        <v>Synthetic / exam-style</v>
      </c>
      <c r="G46" s="19" t="str">
        <f>IFERROR(IF(INDEX('2. Domain Appraisal'!$I$3:$I$73,MATCH($A46,'2. Domain Appraisal'!$A$3:$A$73,0))="","",INDEX('2. Domain Appraisal'!$I$3:$I$73,MATCH($A46,'2. Domain Appraisal'!$A$3:$A$73,0))),"")</f>
        <v>Partial</v>
      </c>
      <c r="H46" s="19" t="str">
        <f>IFERROR(IF(INDEX('2. Domain Appraisal'!$R$3:$R$73,MATCH($A46,'2. Domain Appraisal'!$A$3:$A$73,0))="","",INDEX('2. Domain Appraisal'!$R$3:$R$73,MATCH($A46,'2. Domain Appraisal'!$A$3:$A$73,0))),"")</f>
        <v>Partial</v>
      </c>
      <c r="I46" s="19" t="str">
        <f>IFERROR(IF(INDEX('2. Domain Appraisal'!$Z$3:$Z$73,MATCH($A46,'2. Domain Appraisal'!$A$3:$A$73,0))="","",INDEX('2. Domain Appraisal'!$Z$3:$Z$73,MATCH($A46,'2. Domain Appraisal'!$A$3:$A$73,0))),"")</f>
        <v>Partial</v>
      </c>
      <c r="J46" s="19" t="str">
        <f>IFERROR(IF(INDEX('2. Domain Appraisal'!$AH$3:$AH$73,MATCH($A46,'2. Domain Appraisal'!$A$3:$A$73,0))="","",INDEX('2. Domain Appraisal'!$AH$3:$AH$73,MATCH($A46,'2. Domain Appraisal'!$A$3:$A$73,0))),"")</f>
        <v>Limited</v>
      </c>
      <c r="K46" s="19" t="str">
        <f>IFERROR(IF(INDEX('2. Domain Appraisal'!$AP$3:$AP$73,MATCH($A46,'2. Domain Appraisal'!$A$3:$A$73,0))="","",INDEX('2. Domain Appraisal'!$AP$3:$AP$73,MATCH($A46,'2. Domain Appraisal'!$A$3:$A$73,0))),"")</f>
        <v>Limited</v>
      </c>
      <c r="L46" s="19" t="str">
        <f>IFERROR(IF(INDEX('3. Framework Appraisal'!$C$3:$C$73,MATCH($A46,'3. Framework Appraisal'!$A$3:$A$73,0))="","",INDEX('3. Framework Appraisal'!$C$3:$C$73,MATCH($A46,'3. Framework Appraisal'!$A$3:$A$73,0))),"")</f>
        <v>STARD-AI</v>
      </c>
      <c r="M46" s="24">
        <f>IFERROR(IF(INDEX('3. Framework Appraisal'!$M$3:$M$73,MATCH($A46,'3. Framework Appraisal'!$A$3:$A$73,0))="","",INDEX('3. Framework Appraisal'!$M$3:$M$73,MATCH($A46,'3. Framework Appraisal'!$A$3:$A$73,0))),"")</f>
        <v>0.5625</v>
      </c>
      <c r="N46" s="18"/>
    </row>
    <row r="47" spans="1:14" ht="61.5" customHeight="1" x14ac:dyDescent="0.2">
      <c r="A47" s="18" t="str">
        <f>'1. Descriptive Extraction'!A47</f>
        <v>S045</v>
      </c>
      <c r="B47" s="18" t="str">
        <f>LEFT('1. Descriptive Extraction'!B47,52)</f>
        <v xml:space="preserve">Diagnostic Accuracy of Differential-Diagnosis Lists </v>
      </c>
      <c r="C47" s="19" t="str">
        <f>IFERROR(IF(INDEX('1. Descriptive Extraction'!$M$3:$M$73,MATCH($A47,'1. Descriptive Extraction'!$A$3:$A$73,0))="","",INDEX('1. Descriptive Extraction'!$M$3:$M$73,MATCH($A47,'1. Descriptive Extraction'!$A$3:$A$73,0))),"")</f>
        <v>Diagnosis</v>
      </c>
      <c r="D47" s="19" t="str">
        <f>IFERROR(IF(INDEX('1. Descriptive Extraction'!$H$3:$H$73,MATCH($A47,'1. Descriptive Extraction'!$A$3:$A$73,0))="","",INDEX('1. Descriptive Extraction'!$H$3:$H$73,MATCH($A47,'1. Descriptive Extraction'!$A$3:$A$73,0))),"")</f>
        <v>Benchmark / in-silico</v>
      </c>
      <c r="E47" s="19" t="str">
        <f>IFERROR(IF(INDEX('1. Descriptive Extraction'!$Z$3:$Z$73,MATCH($A47,'1. Descriptive Extraction'!$A$3:$A$73,0))="","",INDEX('1. Descriptive Extraction'!$Z$3:$Z$73,MATCH($A47,'1. Descriptive Extraction'!$A$3:$A$73,0))),"")</f>
        <v>1 - Benchmark / in-silico</v>
      </c>
      <c r="F47" s="19" t="str">
        <f>IFERROR(IF(INDEX('1. Descriptive Extraction'!$AA$3:$AA$73,MATCH($A47,'1. Descriptive Extraction'!$A$3:$A$73,0))="","",INDEX('1. Descriptive Extraction'!$AA$3:$AA$73,MATCH($A47,'1. Descriptive Extraction'!$A$3:$A$73,0))),"")</f>
        <v>Synthetic / exam-style</v>
      </c>
      <c r="G47" s="19" t="str">
        <f>IFERROR(IF(INDEX('2. Domain Appraisal'!$I$3:$I$73,MATCH($A47,'2. Domain Appraisal'!$A$3:$A$73,0))="","",INDEX('2. Domain Appraisal'!$I$3:$I$73,MATCH($A47,'2. Domain Appraisal'!$A$3:$A$73,0))),"")</f>
        <v>Partial</v>
      </c>
      <c r="H47" s="19" t="str">
        <f>IFERROR(IF(INDEX('2. Domain Appraisal'!$R$3:$R$73,MATCH($A47,'2. Domain Appraisal'!$A$3:$A$73,0))="","",INDEX('2. Domain Appraisal'!$R$3:$R$73,MATCH($A47,'2. Domain Appraisal'!$A$3:$A$73,0))),"")</f>
        <v>Partial</v>
      </c>
      <c r="I47" s="19" t="str">
        <f>IFERROR(IF(INDEX('2. Domain Appraisal'!$Z$3:$Z$73,MATCH($A47,'2. Domain Appraisal'!$A$3:$A$73,0))="","",INDEX('2. Domain Appraisal'!$Z$3:$Z$73,MATCH($A47,'2. Domain Appraisal'!$A$3:$A$73,0))),"")</f>
        <v>Limited</v>
      </c>
      <c r="J47" s="19" t="str">
        <f>IFERROR(IF(INDEX('2. Domain Appraisal'!$AH$3:$AH$73,MATCH($A47,'2. Domain Appraisal'!$A$3:$A$73,0))="","",INDEX('2. Domain Appraisal'!$AH$3:$AH$73,MATCH($A47,'2. Domain Appraisal'!$A$3:$A$73,0))),"")</f>
        <v>Limited</v>
      </c>
      <c r="K47" s="19" t="str">
        <f>IFERROR(IF(INDEX('2. Domain Appraisal'!$AP$3:$AP$73,MATCH($A47,'2. Domain Appraisal'!$A$3:$A$73,0))="","",INDEX('2. Domain Appraisal'!$AP$3:$AP$73,MATCH($A47,'2. Domain Appraisal'!$A$3:$A$73,0))),"")</f>
        <v>Limited</v>
      </c>
      <c r="L47" s="19" t="str">
        <f>IFERROR(IF(INDEX('3. Framework Appraisal'!$C$3:$C$73,MATCH($A47,'3. Framework Appraisal'!$A$3:$A$73,0))="","",INDEX('3. Framework Appraisal'!$C$3:$C$73,MATCH($A47,'3. Framework Appraisal'!$A$3:$A$73,0))),"")</f>
        <v>STARD-AI</v>
      </c>
      <c r="M47" s="24">
        <f>IFERROR(IF(INDEX('3. Framework Appraisal'!$M$3:$M$73,MATCH($A47,'3. Framework Appraisal'!$A$3:$A$73,0))="","",INDEX('3. Framework Appraisal'!$M$3:$M$73,MATCH($A47,'3. Framework Appraisal'!$A$3:$A$73,0))),"")</f>
        <v>0.5</v>
      </c>
      <c r="N47" s="18"/>
    </row>
    <row r="48" spans="1:14" ht="61.5" customHeight="1" x14ac:dyDescent="0.2">
      <c r="A48" s="18" t="str">
        <f>'1. Descriptive Extraction'!A48</f>
        <v>S046</v>
      </c>
      <c r="B48" s="18" t="str">
        <f>LEFT('1. Descriptive Extraction'!B48,52)</f>
        <v>Detecting emergencies in patient portal messages usi</v>
      </c>
      <c r="C48" s="19" t="str">
        <f>IFERROR(IF(INDEX('1. Descriptive Extraction'!$M$3:$M$73,MATCH($A48,'1. Descriptive Extraction'!$A$3:$A$73,0))="","",INDEX('1. Descriptive Extraction'!$M$3:$M$73,MATCH($A48,'1. Descriptive Extraction'!$A$3:$A$73,0))),"")</f>
        <v>Triage / severity / urgency + Referral / escalation</v>
      </c>
      <c r="D48" s="19" t="str">
        <f>IFERROR(IF(INDEX('1. Descriptive Extraction'!$H$3:$H$73,MATCH($A48,'1. Descriptive Extraction'!$A$3:$A$73,0))="","",INDEX('1. Descriptive Extraction'!$H$3:$H$73,MATCH($A48,'1. Descriptive Extraction'!$A$3:$A$73,0))),"")</f>
        <v>Retrospective real-world</v>
      </c>
      <c r="E48" s="19" t="str">
        <f>IFERROR(IF(INDEX('1. Descriptive Extraction'!$Z$3:$Z$73,MATCH($A48,'1. Descriptive Extraction'!$A$3:$A$73,0))="","",INDEX('1. Descriptive Extraction'!$Z$3:$Z$73,MATCH($A48,'1. Descriptive Extraction'!$A$3:$A$73,0))),"")</f>
        <v>2 - Retrospective real-world data</v>
      </c>
      <c r="F48" s="19" t="str">
        <f>IFERROR(IF(INDEX('1. Descriptive Extraction'!$AA$3:$AA$73,MATCH($A48,'1. Descriptive Extraction'!$A$3:$A$73,0))="","",INDEX('1. Descriptive Extraction'!$AA$3:$AA$73,MATCH($A48,'1. Descriptive Extraction'!$A$3:$A$73,0))),"")</f>
        <v>Authentic field-generated / real clinical data</v>
      </c>
      <c r="G48" s="19" t="str">
        <f>IFERROR(IF(INDEX('2. Domain Appraisal'!$I$3:$I$73,MATCH($A48,'2. Domain Appraisal'!$A$3:$A$73,0))="","",INDEX('2. Domain Appraisal'!$I$3:$I$73,MATCH($A48,'2. Domain Appraisal'!$A$3:$A$73,0))),"")</f>
        <v>Partial</v>
      </c>
      <c r="H48" s="19" t="str">
        <f>IFERROR(IF(INDEX('2. Domain Appraisal'!$R$3:$R$73,MATCH($A48,'2. Domain Appraisal'!$A$3:$A$73,0))="","",INDEX('2. Domain Appraisal'!$R$3:$R$73,MATCH($A48,'2. Domain Appraisal'!$A$3:$A$73,0))),"")</f>
        <v>Partial</v>
      </c>
      <c r="I48" s="19" t="str">
        <f>IFERROR(IF(INDEX('2. Domain Appraisal'!$Z$3:$Z$73,MATCH($A48,'2. Domain Appraisal'!$A$3:$A$73,0))="","",INDEX('2. Domain Appraisal'!$Z$3:$Z$73,MATCH($A48,'2. Domain Appraisal'!$A$3:$A$73,0))),"")</f>
        <v>Partial</v>
      </c>
      <c r="J48" s="19" t="str">
        <f>IFERROR(IF(INDEX('2. Domain Appraisal'!$AH$3:$AH$73,MATCH($A48,'2. Domain Appraisal'!$A$3:$A$73,0))="","",INDEX('2. Domain Appraisal'!$AH$3:$AH$73,MATCH($A48,'2. Domain Appraisal'!$A$3:$A$73,0))),"")</f>
        <v>Limited</v>
      </c>
      <c r="K48" s="19" t="str">
        <f>IFERROR(IF(INDEX('2. Domain Appraisal'!$AP$3:$AP$73,MATCH($A48,'2. Domain Appraisal'!$A$3:$A$73,0))="","",INDEX('2. Domain Appraisal'!$AP$3:$AP$73,MATCH($A48,'2. Domain Appraisal'!$A$3:$A$73,0))),"")</f>
        <v>Partial</v>
      </c>
      <c r="L48" s="19" t="str">
        <f>IFERROR(IF(INDEX('3. Framework Appraisal'!$C$3:$C$73,MATCH($A48,'3. Framework Appraisal'!$A$3:$A$73,0))="","",INDEX('3. Framework Appraisal'!$C$3:$C$73,MATCH($A48,'3. Framework Appraisal'!$A$3:$A$73,0))),"")</f>
        <v>TRIPOD-LLM</v>
      </c>
      <c r="M48" s="24">
        <f>IFERROR(IF(INDEX('3. Framework Appraisal'!$M$3:$M$73,MATCH($A48,'3. Framework Appraisal'!$A$3:$A$73,0))="","",INDEX('3. Framework Appraisal'!$M$3:$M$73,MATCH($A48,'3. Framework Appraisal'!$A$3:$A$73,0))),"")</f>
        <v>0.625</v>
      </c>
      <c r="N48" s="18"/>
    </row>
    <row r="49" spans="1:14" ht="61.5" customHeight="1" x14ac:dyDescent="0.2">
      <c r="A49" s="18" t="str">
        <f>'1. Descriptive Extraction'!A49</f>
        <v>S047</v>
      </c>
      <c r="B49" s="18" t="str">
        <f>LEFT('1. Descriptive Extraction'!B49,52)</f>
        <v>Development and Evaluation of a GPT4-Based Orofacial</v>
      </c>
      <c r="C49" s="19" t="str">
        <f>IFERROR(IF(INDEX('1. Descriptive Extraction'!$M$3:$M$73,MATCH($A49,'1. Descriptive Extraction'!$A$3:$A$73,0))="","",INDEX('1. Descriptive Extraction'!$M$3:$M$73,MATCH($A49,'1. Descriptive Extraction'!$A$3:$A$73,0))),"")</f>
        <v>Diagnosis</v>
      </c>
      <c r="D49" s="19" t="str">
        <f>IFERROR(IF(INDEX('1. Descriptive Extraction'!$H$3:$H$73,MATCH($A49,'1. Descriptive Extraction'!$A$3:$A$73,0))="","",INDEX('1. Descriptive Extraction'!$H$3:$H$73,MATCH($A49,'1. Descriptive Extraction'!$A$3:$A$73,0))),"")</f>
        <v>Retrospective real-world</v>
      </c>
      <c r="E49" s="19" t="str">
        <f>IFERROR(IF(INDEX('1. Descriptive Extraction'!$Z$3:$Z$73,MATCH($A49,'1. Descriptive Extraction'!$A$3:$A$73,0))="","",INDEX('1. Descriptive Extraction'!$Z$3:$Z$73,MATCH($A49,'1. Descriptive Extraction'!$A$3:$A$73,0))),"")</f>
        <v>2 - Retrospective real-world data</v>
      </c>
      <c r="F49" s="19" t="str">
        <f>IFERROR(IF(INDEX('1. Descriptive Extraction'!$AA$3:$AA$73,MATCH($A49,'1. Descriptive Extraction'!$A$3:$A$73,0))="","",INDEX('1. Descriptive Extraction'!$AA$3:$AA$73,MATCH($A49,'1. Descriptive Extraction'!$A$3:$A$73,0))),"")</f>
        <v>Authentic field-generated / real clinical data</v>
      </c>
      <c r="G49" s="19" t="str">
        <f>IFERROR(IF(INDEX('2. Domain Appraisal'!$I$3:$I$73,MATCH($A49,'2. Domain Appraisal'!$A$3:$A$73,0))="","",INDEX('2. Domain Appraisal'!$I$3:$I$73,MATCH($A49,'2. Domain Appraisal'!$A$3:$A$73,0))),"")</f>
        <v>Partial</v>
      </c>
      <c r="H49" s="19" t="str">
        <f>IFERROR(IF(INDEX('2. Domain Appraisal'!$R$3:$R$73,MATCH($A49,'2. Domain Appraisal'!$A$3:$A$73,0))="","",INDEX('2. Domain Appraisal'!$R$3:$R$73,MATCH($A49,'2. Domain Appraisal'!$A$3:$A$73,0))),"")</f>
        <v>Partial</v>
      </c>
      <c r="I49" s="19" t="str">
        <f>IFERROR(IF(INDEX('2. Domain Appraisal'!$Z$3:$Z$73,MATCH($A49,'2. Domain Appraisal'!$A$3:$A$73,0))="","",INDEX('2. Domain Appraisal'!$Z$3:$Z$73,MATCH($A49,'2. Domain Appraisal'!$A$3:$A$73,0))),"")</f>
        <v>Partial</v>
      </c>
      <c r="J49" s="19" t="str">
        <f>IFERROR(IF(INDEX('2. Domain Appraisal'!$AH$3:$AH$73,MATCH($A49,'2. Domain Appraisal'!$A$3:$A$73,0))="","",INDEX('2. Domain Appraisal'!$AH$3:$AH$73,MATCH($A49,'2. Domain Appraisal'!$A$3:$A$73,0))),"")</f>
        <v>Limited</v>
      </c>
      <c r="K49" s="19" t="str">
        <f>IFERROR(IF(INDEX('2. Domain Appraisal'!$AP$3:$AP$73,MATCH($A49,'2. Domain Appraisal'!$A$3:$A$73,0))="","",INDEX('2. Domain Appraisal'!$AP$3:$AP$73,MATCH($A49,'2. Domain Appraisal'!$A$3:$A$73,0))),"")</f>
        <v>Partial</v>
      </c>
      <c r="L49" s="19" t="str">
        <f>IFERROR(IF(INDEX('3. Framework Appraisal'!$C$3:$C$73,MATCH($A49,'3. Framework Appraisal'!$A$3:$A$73,0))="","",INDEX('3. Framework Appraisal'!$C$3:$C$73,MATCH($A49,'3. Framework Appraisal'!$A$3:$A$73,0))),"")</f>
        <v>STARD-AI</v>
      </c>
      <c r="M49" s="24">
        <f>IFERROR(IF(INDEX('3. Framework Appraisal'!$M$3:$M$73,MATCH($A49,'3. Framework Appraisal'!$A$3:$A$73,0))="","",INDEX('3. Framework Appraisal'!$M$3:$M$73,MATCH($A49,'3. Framework Appraisal'!$A$3:$A$73,0))),"")</f>
        <v>0.4375</v>
      </c>
      <c r="N49" s="18"/>
    </row>
    <row r="50" spans="1:14" ht="61.5" customHeight="1" x14ac:dyDescent="0.2">
      <c r="A50" s="18" t="str">
        <f>'1. Descriptive Extraction'!A50</f>
        <v>S048</v>
      </c>
      <c r="B50" s="18" t="str">
        <f>LEFT('1. Descriptive Extraction'!B50,52)</f>
        <v>HELIOT: LLM-Based CDSS for adverse drug reaction man</v>
      </c>
      <c r="C50" s="19" t="str">
        <f>IFERROR(IF(INDEX('1. Descriptive Extraction'!$M$3:$M$73,MATCH($A50,'1. Descriptive Extraction'!$A$3:$A$73,0))="","",INDEX('1. Descriptive Extraction'!$M$3:$M$73,MATCH($A50,'1. Descriptive Extraction'!$A$3:$A$73,0))),"")</f>
        <v>Treatment / management</v>
      </c>
      <c r="D50" s="19" t="str">
        <f>IFERROR(IF(INDEX('1. Descriptive Extraction'!$H$3:$H$73,MATCH($A50,'1. Descriptive Extraction'!$A$3:$A$73,0))="","",INDEX('1. Descriptive Extraction'!$H$3:$H$73,MATCH($A50,'1. Descriptive Extraction'!$A$3:$A$73,0))),"")</f>
        <v>Retrospective real-world</v>
      </c>
      <c r="E50" s="19" t="str">
        <f>IFERROR(IF(INDEX('1. Descriptive Extraction'!$Z$3:$Z$73,MATCH($A50,'1. Descriptive Extraction'!$A$3:$A$73,0))="","",INDEX('1. Descriptive Extraction'!$Z$3:$Z$73,MATCH($A50,'1. Descriptive Extraction'!$A$3:$A$73,0))),"")</f>
        <v>2 - Retrospective real-world data</v>
      </c>
      <c r="F50" s="19" t="str">
        <f>IFERROR(IF(INDEX('1. Descriptive Extraction'!$AA$3:$AA$73,MATCH($A50,'1. Descriptive Extraction'!$A$3:$A$73,0))="","",INDEX('1. Descriptive Extraction'!$AA$3:$AA$73,MATCH($A50,'1. Descriptive Extraction'!$A$3:$A$73,0))),"")</f>
        <v>Mixed</v>
      </c>
      <c r="G50" s="19" t="str">
        <f>IFERROR(IF(INDEX('2. Domain Appraisal'!$I$3:$I$73,MATCH($A50,'2. Domain Appraisal'!$A$3:$A$73,0))="","",INDEX('2. Domain Appraisal'!$I$3:$I$73,MATCH($A50,'2. Domain Appraisal'!$A$3:$A$73,0))),"")</f>
        <v>Partial</v>
      </c>
      <c r="H50" s="19" t="str">
        <f>IFERROR(IF(INDEX('2. Domain Appraisal'!$R$3:$R$73,MATCH($A50,'2. Domain Appraisal'!$A$3:$A$73,0))="","",INDEX('2. Domain Appraisal'!$R$3:$R$73,MATCH($A50,'2. Domain Appraisal'!$A$3:$A$73,0))),"")</f>
        <v>Partial</v>
      </c>
      <c r="I50" s="19" t="str">
        <f>IFERROR(IF(INDEX('2. Domain Appraisal'!$Z$3:$Z$73,MATCH($A50,'2. Domain Appraisal'!$A$3:$A$73,0))="","",INDEX('2. Domain Appraisal'!$Z$3:$Z$73,MATCH($A50,'2. Domain Appraisal'!$A$3:$A$73,0))),"")</f>
        <v>Strong</v>
      </c>
      <c r="J50" s="19" t="str">
        <f>IFERROR(IF(INDEX('2. Domain Appraisal'!$AH$3:$AH$73,MATCH($A50,'2. Domain Appraisal'!$A$3:$A$73,0))="","",INDEX('2. Domain Appraisal'!$AH$3:$AH$73,MATCH($A50,'2. Domain Appraisal'!$A$3:$A$73,0))),"")</f>
        <v>Limited</v>
      </c>
      <c r="K50" s="19" t="str">
        <f>IFERROR(IF(INDEX('2. Domain Appraisal'!$AP$3:$AP$73,MATCH($A50,'2. Domain Appraisal'!$A$3:$A$73,0))="","",INDEX('2. Domain Appraisal'!$AP$3:$AP$73,MATCH($A50,'2. Domain Appraisal'!$A$3:$A$73,0))),"")</f>
        <v>Partial</v>
      </c>
      <c r="L50" s="19" t="str">
        <f>IFERROR(IF(INDEX('3. Framework Appraisal'!$C$3:$C$73,MATCH($A50,'3. Framework Appraisal'!$A$3:$A$73,0))="","",INDEX('3. Framework Appraisal'!$C$3:$C$73,MATCH($A50,'3. Framework Appraisal'!$A$3:$A$73,0))),"")</f>
        <v>TRIPOD-LLM</v>
      </c>
      <c r="M50" s="24">
        <f>IFERROR(IF(INDEX('3. Framework Appraisal'!$M$3:$M$73,MATCH($A50,'3. Framework Appraisal'!$A$3:$A$73,0))="","",INDEX('3. Framework Appraisal'!$M$3:$M$73,MATCH($A50,'3. Framework Appraisal'!$A$3:$A$73,0))),"")</f>
        <v>0.6875</v>
      </c>
      <c r="N50" s="18" t="s">
        <v>4766</v>
      </c>
    </row>
    <row r="51" spans="1:14" ht="61.5" customHeight="1" x14ac:dyDescent="0.2">
      <c r="A51" s="18" t="str">
        <f>'1. Descriptive Extraction'!A51</f>
        <v>S049</v>
      </c>
      <c r="B51" s="18" t="str">
        <f>LEFT('1. Descriptive Extraction'!B51,52)</f>
        <v>Evaluating large language models for specialist refe</v>
      </c>
      <c r="C51" s="19" t="str">
        <f>IFERROR(IF(INDEX('1. Descriptive Extraction'!$M$3:$M$73,MATCH($A51,'1. Descriptive Extraction'!$A$3:$A$73,0))="","",INDEX('1. Descriptive Extraction'!$M$3:$M$73,MATCH($A51,'1. Descriptive Extraction'!$A$3:$A$73,0))),"")</f>
        <v>Triage / severity / urgency + Referral / escalation</v>
      </c>
      <c r="D51" s="19" t="str">
        <f>IFERROR(IF(INDEX('1. Descriptive Extraction'!$H$3:$H$73,MATCH($A51,'1. Descriptive Extraction'!$A$3:$A$73,0))="","",INDEX('1. Descriptive Extraction'!$H$3:$H$73,MATCH($A51,'1. Descriptive Extraction'!$A$3:$A$73,0))),"")</f>
        <v>Benchmark / in-silico</v>
      </c>
      <c r="E51" s="19" t="str">
        <f>IFERROR(IF(INDEX('1. Descriptive Extraction'!$Z$3:$Z$73,MATCH($A51,'1. Descriptive Extraction'!$A$3:$A$73,0))="","",INDEX('1. Descriptive Extraction'!$Z$3:$Z$73,MATCH($A51,'1. Descriptive Extraction'!$A$3:$A$73,0))),"")</f>
        <v>1 - Benchmark / in-silico</v>
      </c>
      <c r="F51" s="19" t="str">
        <f>IFERROR(IF(INDEX('1. Descriptive Extraction'!$AA$3:$AA$73,MATCH($A51,'1. Descriptive Extraction'!$A$3:$A$73,0))="","",INDEX('1. Descriptive Extraction'!$AA$3:$AA$73,MATCH($A51,'1. Descriptive Extraction'!$A$3:$A$73,0))),"")</f>
        <v>Synthetic / exam-style</v>
      </c>
      <c r="G51" s="19" t="str">
        <f>IFERROR(IF(INDEX('2. Domain Appraisal'!$I$3:$I$73,MATCH($A51,'2. Domain Appraisal'!$A$3:$A$73,0))="","",INDEX('2. Domain Appraisal'!$I$3:$I$73,MATCH($A51,'2. Domain Appraisal'!$A$3:$A$73,0))),"")</f>
        <v>Partial</v>
      </c>
      <c r="H51" s="19" t="str">
        <f>IFERROR(IF(INDEX('2. Domain Appraisal'!$R$3:$R$73,MATCH($A51,'2. Domain Appraisal'!$A$3:$A$73,0))="","",INDEX('2. Domain Appraisal'!$R$3:$R$73,MATCH($A51,'2. Domain Appraisal'!$A$3:$A$73,0))),"")</f>
        <v>Partial</v>
      </c>
      <c r="I51" s="19" t="str">
        <f>IFERROR(IF(INDEX('2. Domain Appraisal'!$Z$3:$Z$73,MATCH($A51,'2. Domain Appraisal'!$A$3:$A$73,0))="","",INDEX('2. Domain Appraisal'!$Z$3:$Z$73,MATCH($A51,'2. Domain Appraisal'!$A$3:$A$73,0))),"")</f>
        <v>Partial</v>
      </c>
      <c r="J51" s="19" t="str">
        <f>IFERROR(IF(INDEX('2. Domain Appraisal'!$AH$3:$AH$73,MATCH($A51,'2. Domain Appraisal'!$A$3:$A$73,0))="","",INDEX('2. Domain Appraisal'!$AH$3:$AH$73,MATCH($A51,'2. Domain Appraisal'!$A$3:$A$73,0))),"")</f>
        <v>Limited</v>
      </c>
      <c r="K51" s="19" t="str">
        <f>IFERROR(IF(INDEX('2. Domain Appraisal'!$AP$3:$AP$73,MATCH($A51,'2. Domain Appraisal'!$A$3:$A$73,0))="","",INDEX('2. Domain Appraisal'!$AP$3:$AP$73,MATCH($A51,'2. Domain Appraisal'!$A$3:$A$73,0))),"")</f>
        <v>Limited</v>
      </c>
      <c r="L51" s="19" t="str">
        <f>IFERROR(IF(INDEX('3. Framework Appraisal'!$C$3:$C$73,MATCH($A51,'3. Framework Appraisal'!$A$3:$A$73,0))="","",INDEX('3. Framework Appraisal'!$C$3:$C$73,MATCH($A51,'3. Framework Appraisal'!$A$3:$A$73,0))),"")</f>
        <v>TRIPOD-LLM</v>
      </c>
      <c r="M51" s="24">
        <f>IFERROR(IF(INDEX('3. Framework Appraisal'!$M$3:$M$73,MATCH($A51,'3. Framework Appraisal'!$A$3:$A$73,0))="","",INDEX('3. Framework Appraisal'!$M$3:$M$73,MATCH($A51,'3. Framework Appraisal'!$A$3:$A$73,0))),"")</f>
        <v>0.4375</v>
      </c>
      <c r="N51" s="18" t="s">
        <v>4767</v>
      </c>
    </row>
    <row r="52" spans="1:14" ht="76.5" customHeight="1" x14ac:dyDescent="0.2">
      <c r="A52" s="18" t="str">
        <f>'1. Descriptive Extraction'!A52</f>
        <v>S050</v>
      </c>
      <c r="B52" s="18" t="str">
        <f>LEFT('1. Descriptive Extraction'!B52,52)</f>
        <v>GPT-4 assistance for improvement of physician perfor</v>
      </c>
      <c r="C52" s="19" t="str">
        <f>IFERROR(IF(INDEX('1. Descriptive Extraction'!$M$3:$M$73,MATCH($A52,'1. Descriptive Extraction'!$A$3:$A$73,0))="","",INDEX('1. Descriptive Extraction'!$M$3:$M$73,MATCH($A52,'1. Descriptive Extraction'!$A$3:$A$73,0))),"")</f>
        <v>Diagnosis + Treatment / management</v>
      </c>
      <c r="D52" s="19" t="str">
        <f>IFERROR(IF(INDEX('1. Descriptive Extraction'!$H$3:$H$73,MATCH($A52,'1. Descriptive Extraction'!$A$3:$A$73,0))="","",INDEX('1. Descriptive Extraction'!$H$3:$H$73,MATCH($A52,'1. Descriptive Extraction'!$A$3:$A$73,0))),"")</f>
        <v>Simulated-interactive (OSCE / patient-actor / virtual-patient)</v>
      </c>
      <c r="E52" s="19" t="str">
        <f>IFERROR(IF(INDEX('1. Descriptive Extraction'!$Z$3:$Z$73,MATCH($A52,'1. Descriptive Extraction'!$A$3:$A$73,0))="","",INDEX('1. Descriptive Extraction'!$Z$3:$Z$73,MATCH($A52,'1. Descriptive Extraction'!$A$3:$A$73,0))),"")</f>
        <v>2S - Simulated-interactive</v>
      </c>
      <c r="F52" s="19" t="str">
        <f>IFERROR(IF(INDEX('1. Descriptive Extraction'!$AA$3:$AA$73,MATCH($A52,'1. Descriptive Extraction'!$A$3:$A$73,0))="","",INDEX('1. Descriptive Extraction'!$AA$3:$AA$73,MATCH($A52,'1. Descriptive Extraction'!$A$3:$A$73,0))),"")</f>
        <v>Adapted from real cases</v>
      </c>
      <c r="G52" s="19" t="str">
        <f>IFERROR(IF(INDEX('2. Domain Appraisal'!$I$3:$I$73,MATCH($A52,'2. Domain Appraisal'!$A$3:$A$73,0))="","",INDEX('2. Domain Appraisal'!$I$3:$I$73,MATCH($A52,'2. Domain Appraisal'!$A$3:$A$73,0))),"")</f>
        <v>Partial</v>
      </c>
      <c r="H52" s="19" t="str">
        <f>IFERROR(IF(INDEX('2. Domain Appraisal'!$R$3:$R$73,MATCH($A52,'2. Domain Appraisal'!$A$3:$A$73,0))="","",INDEX('2. Domain Appraisal'!$R$3:$R$73,MATCH($A52,'2. Domain Appraisal'!$A$3:$A$73,0))),"")</f>
        <v>Partial</v>
      </c>
      <c r="I52" s="19" t="str">
        <f>IFERROR(IF(INDEX('2. Domain Appraisal'!$Z$3:$Z$73,MATCH($A52,'2. Domain Appraisal'!$A$3:$A$73,0))="","",INDEX('2. Domain Appraisal'!$Z$3:$Z$73,MATCH($A52,'2. Domain Appraisal'!$A$3:$A$73,0))),"")</f>
        <v>Partial</v>
      </c>
      <c r="J52" s="19" t="str">
        <f>IFERROR(IF(INDEX('2. Domain Appraisal'!$AH$3:$AH$73,MATCH($A52,'2. Domain Appraisal'!$A$3:$A$73,0))="","",INDEX('2. Domain Appraisal'!$AH$3:$AH$73,MATCH($A52,'2. Domain Appraisal'!$A$3:$A$73,0))),"")</f>
        <v>Limited</v>
      </c>
      <c r="K52" s="19" t="str">
        <f>IFERROR(IF(INDEX('2. Domain Appraisal'!$AP$3:$AP$73,MATCH($A52,'2. Domain Appraisal'!$A$3:$A$73,0))="","",INDEX('2. Domain Appraisal'!$AP$3:$AP$73,MATCH($A52,'2. Domain Appraisal'!$A$3:$A$73,0))),"")</f>
        <v>Partial</v>
      </c>
      <c r="L52" s="19" t="str">
        <f>IFERROR(IF(INDEX('3. Framework Appraisal'!$C$3:$C$73,MATCH($A52,'3. Framework Appraisal'!$A$3:$A$73,0))="","",INDEX('3. Framework Appraisal'!$C$3:$C$73,MATCH($A52,'3. Framework Appraisal'!$A$3:$A$73,0))),"")</f>
        <v>DECIDE-AI</v>
      </c>
      <c r="M52" s="24">
        <f>IFERROR(IF(INDEX('3. Framework Appraisal'!$M$3:$M$73,MATCH($A52,'3. Framework Appraisal'!$A$3:$A$73,0))="","",INDEX('3. Framework Appraisal'!$M$3:$M$73,MATCH($A52,'3. Framework Appraisal'!$A$3:$A$73,0))),"")</f>
        <v>0.6875</v>
      </c>
      <c r="N52" s="18" t="s">
        <v>4768</v>
      </c>
    </row>
    <row r="53" spans="1:14" ht="61.5" customHeight="1" x14ac:dyDescent="0.2">
      <c r="A53" s="18" t="str">
        <f>'1. Descriptive Extraction'!A53</f>
        <v>S051</v>
      </c>
      <c r="B53" s="18" t="str">
        <f>LEFT('1. Descriptive Extraction'!B53,52)</f>
        <v>Outpatient reception via collaboration between nurse</v>
      </c>
      <c r="C53" s="19" t="str">
        <f>IFERROR(IF(INDEX('1. Descriptive Extraction'!$M$3:$M$73,MATCH($A53,'1. Descriptive Extraction'!$A$3:$A$73,0))="","",INDEX('1. Descriptive Extraction'!$M$3:$M$73,MATCH($A53,'1. Descriptive Extraction'!$A$3:$A$73,0))),"")</f>
        <v>Triage / severity / urgency + Holistic clinical advice / general guidance</v>
      </c>
      <c r="D53" s="19" t="str">
        <f>IFERROR(IF(INDEX('1. Descriptive Extraction'!$H$3:$H$73,MATCH($A53,'1. Descriptive Extraction'!$A$3:$A$73,0))="","",INDEX('1. Descriptive Extraction'!$H$3:$H$73,MATCH($A53,'1. Descriptive Extraction'!$A$3:$A$73,0))),"")</f>
        <v>Workflow-integrated / deployed (incl. RCT)</v>
      </c>
      <c r="E53" s="19" t="str">
        <f>IFERROR(IF(INDEX('1. Descriptive Extraction'!$Z$3:$Z$73,MATCH($A53,'1. Descriptive Extraction'!$A$3:$A$73,0))="","",INDEX('1. Descriptive Extraction'!$Z$3:$Z$73,MATCH($A53,'1. Descriptive Extraction'!$A$3:$A$73,0))),"")</f>
        <v>4 - Workflow-integrated / deployed</v>
      </c>
      <c r="F53" s="19" t="str">
        <f>IFERROR(IF(INDEX('1. Descriptive Extraction'!$AA$3:$AA$73,MATCH($A53,'1. Descriptive Extraction'!$A$3:$A$73,0))="","",INDEX('1. Descriptive Extraction'!$AA$3:$AA$73,MATCH($A53,'1. Descriptive Extraction'!$A$3:$A$73,0))),"")</f>
        <v>Authentic field-generated / real clinical data</v>
      </c>
      <c r="G53" s="19" t="str">
        <f>IFERROR(IF(INDEX('2. Domain Appraisal'!$I$3:$I$73,MATCH($A53,'2. Domain Appraisal'!$A$3:$A$73,0))="","",INDEX('2. Domain Appraisal'!$I$3:$I$73,MATCH($A53,'2. Domain Appraisal'!$A$3:$A$73,0))),"")</f>
        <v>Strong</v>
      </c>
      <c r="H53" s="19" t="str">
        <f>IFERROR(IF(INDEX('2. Domain Appraisal'!$R$3:$R$73,MATCH($A53,'2. Domain Appraisal'!$A$3:$A$73,0))="","",INDEX('2. Domain Appraisal'!$R$3:$R$73,MATCH($A53,'2. Domain Appraisal'!$A$3:$A$73,0))),"")</f>
        <v>Partial</v>
      </c>
      <c r="I53" s="19" t="str">
        <f>IFERROR(IF(INDEX('2. Domain Appraisal'!$Z$3:$Z$73,MATCH($A53,'2. Domain Appraisal'!$A$3:$A$73,0))="","",INDEX('2. Domain Appraisal'!$Z$3:$Z$73,MATCH($A53,'2. Domain Appraisal'!$A$3:$A$73,0))),"")</f>
        <v>Partial</v>
      </c>
      <c r="J53" s="19" t="str">
        <f>IFERROR(IF(INDEX('2. Domain Appraisal'!$AH$3:$AH$73,MATCH($A53,'2. Domain Appraisal'!$A$3:$A$73,0))="","",INDEX('2. Domain Appraisal'!$AH$3:$AH$73,MATCH($A53,'2. Domain Appraisal'!$A$3:$A$73,0))),"")</f>
        <v>Partial</v>
      </c>
      <c r="K53" s="19" t="str">
        <f>IFERROR(IF(INDEX('2. Domain Appraisal'!$AP$3:$AP$73,MATCH($A53,'2. Domain Appraisal'!$A$3:$A$73,0))="","",INDEX('2. Domain Appraisal'!$AP$3:$AP$73,MATCH($A53,'2. Domain Appraisal'!$A$3:$A$73,0))),"")</f>
        <v>Strong</v>
      </c>
      <c r="L53" s="19" t="str">
        <f>IFERROR(IF(INDEX('3. Framework Appraisal'!$C$3:$C$73,MATCH($A53,'3. Framework Appraisal'!$A$3:$A$73,0))="","",INDEX('3. Framework Appraisal'!$C$3:$C$73,MATCH($A53,'3. Framework Appraisal'!$A$3:$A$73,0))),"")</f>
        <v>DECIDE-AI</v>
      </c>
      <c r="M53" s="24">
        <f>IFERROR(IF(INDEX('3. Framework Appraisal'!$M$3:$M$73,MATCH($A53,'3. Framework Appraisal'!$A$3:$A$73,0))="","",INDEX('3. Framework Appraisal'!$M$3:$M$73,MATCH($A53,'3. Framework Appraisal'!$A$3:$A$73,0))),"")</f>
        <v>0.6875</v>
      </c>
      <c r="N53" s="18" t="s">
        <v>4769</v>
      </c>
    </row>
    <row r="54" spans="1:14" ht="76.5" customHeight="1" x14ac:dyDescent="0.2">
      <c r="A54" s="18" t="str">
        <f>'1. Descriptive Extraction'!A54</f>
        <v>S052</v>
      </c>
      <c r="B54" s="18" t="str">
        <f>LEFT('1. Descriptive Extraction'!B54,52)</f>
        <v>ChatGPT provides inconsistent risk-stratification of</v>
      </c>
      <c r="C54" s="19" t="str">
        <f>IFERROR(IF(INDEX('1. Descriptive Extraction'!$M$3:$M$73,MATCH($A54,'1. Descriptive Extraction'!$A$3:$A$73,0))="","",INDEX('1. Descriptive Extraction'!$M$3:$M$73,MATCH($A54,'1. Descriptive Extraction'!$A$3:$A$73,0))),"")</f>
        <v>Diagnosis + Triage / severity / urgency + Investigation / test ordering</v>
      </c>
      <c r="D54" s="19" t="str">
        <f>IFERROR(IF(INDEX('1. Descriptive Extraction'!$H$3:$H$73,MATCH($A54,'1. Descriptive Extraction'!$A$3:$A$73,0))="","",INDEX('1. Descriptive Extraction'!$H$3:$H$73,MATCH($A54,'1. Descriptive Extraction'!$A$3:$A$73,0))),"")</f>
        <v>Benchmark / in-silico</v>
      </c>
      <c r="E54" s="19" t="str">
        <f>IFERROR(IF(INDEX('1. Descriptive Extraction'!$Z$3:$Z$73,MATCH($A54,'1. Descriptive Extraction'!$A$3:$A$73,0))="","",INDEX('1. Descriptive Extraction'!$Z$3:$Z$73,MATCH($A54,'1. Descriptive Extraction'!$A$3:$A$73,0))),"")</f>
        <v>1 - Benchmark / in-silico</v>
      </c>
      <c r="F54" s="19" t="str">
        <f>IFERROR(IF(INDEX('1. Descriptive Extraction'!$AA$3:$AA$73,MATCH($A54,'1. Descriptive Extraction'!$A$3:$A$73,0))="","",INDEX('1. Descriptive Extraction'!$AA$3:$AA$73,MATCH($A54,'1. Descriptive Extraction'!$A$3:$A$73,0))),"")</f>
        <v>Synthetic / exam-style</v>
      </c>
      <c r="G54" s="19" t="str">
        <f>IFERROR(IF(INDEX('2. Domain Appraisal'!$I$3:$I$73,MATCH($A54,'2. Domain Appraisal'!$A$3:$A$73,0))="","",INDEX('2. Domain Appraisal'!$I$3:$I$73,MATCH($A54,'2. Domain Appraisal'!$A$3:$A$73,0))),"")</f>
        <v>Partial</v>
      </c>
      <c r="H54" s="19" t="str">
        <f>IFERROR(IF(INDEX('2. Domain Appraisal'!$R$3:$R$73,MATCH($A54,'2. Domain Appraisal'!$A$3:$A$73,0))="","",INDEX('2. Domain Appraisal'!$R$3:$R$73,MATCH($A54,'2. Domain Appraisal'!$A$3:$A$73,0))),"")</f>
        <v>Partial</v>
      </c>
      <c r="I54" s="19" t="str">
        <f>IFERROR(IF(INDEX('2. Domain Appraisal'!$Z$3:$Z$73,MATCH($A54,'2. Domain Appraisal'!$A$3:$A$73,0))="","",INDEX('2. Domain Appraisal'!$Z$3:$Z$73,MATCH($A54,'2. Domain Appraisal'!$A$3:$A$73,0))),"")</f>
        <v>Partial</v>
      </c>
      <c r="J54" s="19" t="str">
        <f>IFERROR(IF(INDEX('2. Domain Appraisal'!$AH$3:$AH$73,MATCH($A54,'2. Domain Appraisal'!$A$3:$A$73,0))="","",INDEX('2. Domain Appraisal'!$AH$3:$AH$73,MATCH($A54,'2. Domain Appraisal'!$A$3:$A$73,0))),"")</f>
        <v>Partial</v>
      </c>
      <c r="K54" s="19" t="str">
        <f>IFERROR(IF(INDEX('2. Domain Appraisal'!$AP$3:$AP$73,MATCH($A54,'2. Domain Appraisal'!$A$3:$A$73,0))="","",INDEX('2. Domain Appraisal'!$AP$3:$AP$73,MATCH($A54,'2. Domain Appraisal'!$A$3:$A$73,0))),"")</f>
        <v>Limited</v>
      </c>
      <c r="L54" s="19" t="str">
        <f>IFERROR(IF(INDEX('3. Framework Appraisal'!$C$3:$C$73,MATCH($A54,'3. Framework Appraisal'!$A$3:$A$73,0))="","",INDEX('3. Framework Appraisal'!$C$3:$C$73,MATCH($A54,'3. Framework Appraisal'!$A$3:$A$73,0))),"")</f>
        <v>STARD-AI</v>
      </c>
      <c r="M54" s="24">
        <f>IFERROR(IF(INDEX('3. Framework Appraisal'!$M$3:$M$73,MATCH($A54,'3. Framework Appraisal'!$A$3:$A$73,0))="","",INDEX('3. Framework Appraisal'!$M$3:$M$73,MATCH($A54,'3. Framework Appraisal'!$A$3:$A$73,0))),"")</f>
        <v>0.75</v>
      </c>
      <c r="N54" s="18" t="s">
        <v>4770</v>
      </c>
    </row>
    <row r="55" spans="1:14" ht="61.5" customHeight="1" x14ac:dyDescent="0.2">
      <c r="A55" s="18" t="str">
        <f>'1. Descriptive Extraction'!A55</f>
        <v>S053</v>
      </c>
      <c r="B55" s="18" t="str">
        <f>LEFT('1. Descriptive Extraction'!B55,52)</f>
        <v xml:space="preserve">Comparison of Diagnostic and Triage Accuracy of Ada </v>
      </c>
      <c r="C55" s="19" t="str">
        <f>IFERROR(IF(INDEX('1. Descriptive Extraction'!$M$3:$M$73,MATCH($A55,'1. Descriptive Extraction'!$A$3:$A$73,0))="","",INDEX('1. Descriptive Extraction'!$M$3:$M$73,MATCH($A55,'1. Descriptive Extraction'!$A$3:$A$73,0))),"")</f>
        <v>Diagnosis + Triage / severity / urgency</v>
      </c>
      <c r="D55" s="19" t="str">
        <f>IFERROR(IF(INDEX('1. Descriptive Extraction'!$H$3:$H$73,MATCH($A55,'1. Descriptive Extraction'!$A$3:$A$73,0))="","",INDEX('1. Descriptive Extraction'!$H$3:$H$73,MATCH($A55,'1. Descriptive Extraction'!$A$3:$A$73,0))),"")</f>
        <v>Retrospective real-world</v>
      </c>
      <c r="E55" s="19" t="str">
        <f>IFERROR(IF(INDEX('1. Descriptive Extraction'!$Z$3:$Z$73,MATCH($A55,'1. Descriptive Extraction'!$A$3:$A$73,0))="","",INDEX('1. Descriptive Extraction'!$Z$3:$Z$73,MATCH($A55,'1. Descriptive Extraction'!$A$3:$A$73,0))),"")</f>
        <v>2 - Retrospective real-world data</v>
      </c>
      <c r="F55" s="19" t="str">
        <f>IFERROR(IF(INDEX('1. Descriptive Extraction'!$AA$3:$AA$73,MATCH($A55,'1. Descriptive Extraction'!$A$3:$A$73,0))="","",INDEX('1. Descriptive Extraction'!$AA$3:$AA$73,MATCH($A55,'1. Descriptive Extraction'!$A$3:$A$73,0))),"")</f>
        <v>Authentic field-generated / real clinical data</v>
      </c>
      <c r="G55" s="19" t="str">
        <f>IFERROR(IF(INDEX('2. Domain Appraisal'!$I$3:$I$73,MATCH($A55,'2. Domain Appraisal'!$A$3:$A$73,0))="","",INDEX('2. Domain Appraisal'!$I$3:$I$73,MATCH($A55,'2. Domain Appraisal'!$A$3:$A$73,0))),"")</f>
        <v>Partial</v>
      </c>
      <c r="H55" s="19" t="str">
        <f>IFERROR(IF(INDEX('2. Domain Appraisal'!$R$3:$R$73,MATCH($A55,'2. Domain Appraisal'!$A$3:$A$73,0))="","",INDEX('2. Domain Appraisal'!$R$3:$R$73,MATCH($A55,'2. Domain Appraisal'!$A$3:$A$73,0))),"")</f>
        <v>Partial</v>
      </c>
      <c r="I55" s="19" t="str">
        <f>IFERROR(IF(INDEX('2. Domain Appraisal'!$Z$3:$Z$73,MATCH($A55,'2. Domain Appraisal'!$A$3:$A$73,0))="","",INDEX('2. Domain Appraisal'!$Z$3:$Z$73,MATCH($A55,'2. Domain Appraisal'!$A$3:$A$73,0))),"")</f>
        <v>Partial</v>
      </c>
      <c r="J55" s="19" t="str">
        <f>IFERROR(IF(INDEX('2. Domain Appraisal'!$AH$3:$AH$73,MATCH($A55,'2. Domain Appraisal'!$A$3:$A$73,0))="","",INDEX('2. Domain Appraisal'!$AH$3:$AH$73,MATCH($A55,'2. Domain Appraisal'!$A$3:$A$73,0))),"")</f>
        <v>Partial</v>
      </c>
      <c r="K55" s="19" t="str">
        <f>IFERROR(IF(INDEX('2. Domain Appraisal'!$AP$3:$AP$73,MATCH($A55,'2. Domain Appraisal'!$A$3:$A$73,0))="","",INDEX('2. Domain Appraisal'!$AP$3:$AP$73,MATCH($A55,'2. Domain Appraisal'!$A$3:$A$73,0))),"")</f>
        <v>Partial</v>
      </c>
      <c r="L55" s="19" t="str">
        <f>IFERROR(IF(INDEX('3. Framework Appraisal'!$C$3:$C$73,MATCH($A55,'3. Framework Appraisal'!$A$3:$A$73,0))="","",INDEX('3. Framework Appraisal'!$C$3:$C$73,MATCH($A55,'3. Framework Appraisal'!$A$3:$A$73,0))),"")</f>
        <v>STARD-AI</v>
      </c>
      <c r="M55" s="24">
        <f>IFERROR(IF(INDEX('3. Framework Appraisal'!$M$3:$M$73,MATCH($A55,'3. Framework Appraisal'!$A$3:$A$73,0))="","",INDEX('3. Framework Appraisal'!$M$3:$M$73,MATCH($A55,'3. Framework Appraisal'!$A$3:$A$73,0))),"")</f>
        <v>0.625</v>
      </c>
      <c r="N55" s="18"/>
    </row>
    <row r="56" spans="1:14" ht="61.5" customHeight="1" x14ac:dyDescent="0.2">
      <c r="A56" s="18" t="str">
        <f>'1. Descriptive Extraction'!A56</f>
        <v>S054</v>
      </c>
      <c r="B56" s="18" t="str">
        <f>LEFT('1. Descriptive Extraction'!B56,52)</f>
        <v>Emergency department triaging using ChatGPT based on</v>
      </c>
      <c r="C56" s="19" t="str">
        <f>IFERROR(IF(INDEX('1. Descriptive Extraction'!$M$3:$M$73,MATCH($A56,'1. Descriptive Extraction'!$A$3:$A$73,0))="","",INDEX('1. Descriptive Extraction'!$M$3:$M$73,MATCH($A56,'1. Descriptive Extraction'!$A$3:$A$73,0))),"")</f>
        <v>Triage / severity / urgency + Referral / escalation</v>
      </c>
      <c r="D56" s="19" t="str">
        <f>IFERROR(IF(INDEX('1. Descriptive Extraction'!$H$3:$H$73,MATCH($A56,'1. Descriptive Extraction'!$A$3:$A$73,0))="","",INDEX('1. Descriptive Extraction'!$H$3:$H$73,MATCH($A56,'1. Descriptive Extraction'!$A$3:$A$73,0))),"")</f>
        <v>Prospective observational</v>
      </c>
      <c r="E56" s="19" t="str">
        <f>IFERROR(IF(INDEX('1. Descriptive Extraction'!$Z$3:$Z$73,MATCH($A56,'1. Descriptive Extraction'!$A$3:$A$73,0))="","",INDEX('1. Descriptive Extraction'!$Z$3:$Z$73,MATCH($A56,'1. Descriptive Extraction'!$A$3:$A$73,0))),"")</f>
        <v>3 - Prospective / silent (real patients)</v>
      </c>
      <c r="F56" s="19" t="str">
        <f>IFERROR(IF(INDEX('1. Descriptive Extraction'!$AA$3:$AA$73,MATCH($A56,'1. Descriptive Extraction'!$A$3:$A$73,0))="","",INDEX('1. Descriptive Extraction'!$AA$3:$AA$73,MATCH($A56,'1. Descriptive Extraction'!$A$3:$A$73,0))),"")</f>
        <v>Authentic field-generated / real clinical data</v>
      </c>
      <c r="G56" s="19" t="str">
        <f>IFERROR(IF(INDEX('2. Domain Appraisal'!$I$3:$I$73,MATCH($A56,'2. Domain Appraisal'!$A$3:$A$73,0))="","",INDEX('2. Domain Appraisal'!$I$3:$I$73,MATCH($A56,'2. Domain Appraisal'!$A$3:$A$73,0))),"")</f>
        <v>Partial</v>
      </c>
      <c r="H56" s="19" t="str">
        <f>IFERROR(IF(INDEX('2. Domain Appraisal'!$R$3:$R$73,MATCH($A56,'2. Domain Appraisal'!$A$3:$A$73,0))="","",INDEX('2. Domain Appraisal'!$R$3:$R$73,MATCH($A56,'2. Domain Appraisal'!$A$3:$A$73,0))),"")</f>
        <v>Partial</v>
      </c>
      <c r="I56" s="19" t="str">
        <f>IFERROR(IF(INDEX('2. Domain Appraisal'!$Z$3:$Z$73,MATCH($A56,'2. Domain Appraisal'!$A$3:$A$73,0))="","",INDEX('2. Domain Appraisal'!$Z$3:$Z$73,MATCH($A56,'2. Domain Appraisal'!$A$3:$A$73,0))),"")</f>
        <v>Partial</v>
      </c>
      <c r="J56" s="19" t="str">
        <f>IFERROR(IF(INDEX('2. Domain Appraisal'!$AH$3:$AH$73,MATCH($A56,'2. Domain Appraisal'!$A$3:$A$73,0))="","",INDEX('2. Domain Appraisal'!$AH$3:$AH$73,MATCH($A56,'2. Domain Appraisal'!$A$3:$A$73,0))),"")</f>
        <v>Limited</v>
      </c>
      <c r="K56" s="19" t="str">
        <f>IFERROR(IF(INDEX('2. Domain Appraisal'!$AP$3:$AP$73,MATCH($A56,'2. Domain Appraisal'!$A$3:$A$73,0))="","",INDEX('2. Domain Appraisal'!$AP$3:$AP$73,MATCH($A56,'2. Domain Appraisal'!$A$3:$A$73,0))),"")</f>
        <v>Partial</v>
      </c>
      <c r="L56" s="19" t="str">
        <f>IFERROR(IF(INDEX('3. Framework Appraisal'!$C$3:$C$73,MATCH($A56,'3. Framework Appraisal'!$A$3:$A$73,0))="","",INDEX('3. Framework Appraisal'!$C$3:$C$73,MATCH($A56,'3. Framework Appraisal'!$A$3:$A$73,0))),"")</f>
        <v>STARD-AI</v>
      </c>
      <c r="M56" s="24">
        <f>IFERROR(IF(INDEX('3. Framework Appraisal'!$M$3:$M$73,MATCH($A56,'3. Framework Appraisal'!$A$3:$A$73,0))="","",INDEX('3. Framework Appraisal'!$M$3:$M$73,MATCH($A56,'3. Framework Appraisal'!$A$3:$A$73,0))),"")</f>
        <v>0.5625</v>
      </c>
      <c r="N56" s="18"/>
    </row>
    <row r="57" spans="1:14" ht="61.5" customHeight="1" x14ac:dyDescent="0.2">
      <c r="A57" s="18" t="str">
        <f>'1. Descriptive Extraction'!A57</f>
        <v>S055</v>
      </c>
      <c r="B57" s="18" t="str">
        <f>LEFT('1. Descriptive Extraction'!B57,52)</f>
        <v>Triage Performance Across Large Language Models, Cha</v>
      </c>
      <c r="C57" s="19" t="str">
        <f>IFERROR(IF(INDEX('1. Descriptive Extraction'!$M$3:$M$73,MATCH($A57,'1. Descriptive Extraction'!$A$3:$A$73,0))="","",INDEX('1. Descriptive Extraction'!$M$3:$M$73,MATCH($A57,'1. Descriptive Extraction'!$A$3:$A$73,0))),"")</f>
        <v>Triage / severity / urgency</v>
      </c>
      <c r="D57" s="19" t="str">
        <f>IFERROR(IF(INDEX('1. Descriptive Extraction'!$H$3:$H$73,MATCH($A57,'1. Descriptive Extraction'!$A$3:$A$73,0))="","",INDEX('1. Descriptive Extraction'!$H$3:$H$73,MATCH($A57,'1. Descriptive Extraction'!$A$3:$A$73,0))),"")</f>
        <v>Benchmark / in-silico</v>
      </c>
      <c r="E57" s="19" t="str">
        <f>IFERROR(IF(INDEX('1. Descriptive Extraction'!$Z$3:$Z$73,MATCH($A57,'1. Descriptive Extraction'!$A$3:$A$73,0))="","",INDEX('1. Descriptive Extraction'!$Z$3:$Z$73,MATCH($A57,'1. Descriptive Extraction'!$A$3:$A$73,0))),"")</f>
        <v>1 - Benchmark / in-silico</v>
      </c>
      <c r="F57" s="19" t="str">
        <f>IFERROR(IF(INDEX('1. Descriptive Extraction'!$AA$3:$AA$73,MATCH($A57,'1. Descriptive Extraction'!$A$3:$A$73,0))="","",INDEX('1. Descriptive Extraction'!$AA$3:$AA$73,MATCH($A57,'1. Descriptive Extraction'!$A$3:$A$73,0))),"")</f>
        <v>Adapted from real cases</v>
      </c>
      <c r="G57" s="19" t="str">
        <f>IFERROR(IF(INDEX('2. Domain Appraisal'!$I$3:$I$73,MATCH($A57,'2. Domain Appraisal'!$A$3:$A$73,0))="","",INDEX('2. Domain Appraisal'!$I$3:$I$73,MATCH($A57,'2. Domain Appraisal'!$A$3:$A$73,0))),"")</f>
        <v>Partial</v>
      </c>
      <c r="H57" s="19" t="str">
        <f>IFERROR(IF(INDEX('2. Domain Appraisal'!$R$3:$R$73,MATCH($A57,'2. Domain Appraisal'!$A$3:$A$73,0))="","",INDEX('2. Domain Appraisal'!$R$3:$R$73,MATCH($A57,'2. Domain Appraisal'!$A$3:$A$73,0))),"")</f>
        <v>Partial</v>
      </c>
      <c r="I57" s="19" t="str">
        <f>IFERROR(IF(INDEX('2. Domain Appraisal'!$Z$3:$Z$73,MATCH($A57,'2. Domain Appraisal'!$A$3:$A$73,0))="","",INDEX('2. Domain Appraisal'!$Z$3:$Z$73,MATCH($A57,'2. Domain Appraisal'!$A$3:$A$73,0))),"")</f>
        <v>Partial</v>
      </c>
      <c r="J57" s="19" t="str">
        <f>IFERROR(IF(INDEX('2. Domain Appraisal'!$AH$3:$AH$73,MATCH($A57,'2. Domain Appraisal'!$A$3:$A$73,0))="","",INDEX('2. Domain Appraisal'!$AH$3:$AH$73,MATCH($A57,'2. Domain Appraisal'!$A$3:$A$73,0))),"")</f>
        <v>Limited</v>
      </c>
      <c r="K57" s="19" t="str">
        <f>IFERROR(IF(INDEX('2. Domain Appraisal'!$AP$3:$AP$73,MATCH($A57,'2. Domain Appraisal'!$A$3:$A$73,0))="","",INDEX('2. Domain Appraisal'!$AP$3:$AP$73,MATCH($A57,'2. Domain Appraisal'!$A$3:$A$73,0))),"")</f>
        <v>Limited</v>
      </c>
      <c r="L57" s="19" t="str">
        <f>IFERROR(IF(INDEX('3. Framework Appraisal'!$C$3:$C$73,MATCH($A57,'3. Framework Appraisal'!$A$3:$A$73,0))="","",INDEX('3. Framework Appraisal'!$C$3:$C$73,MATCH($A57,'3. Framework Appraisal'!$A$3:$A$73,0))),"")</f>
        <v>STARD-AI</v>
      </c>
      <c r="M57" s="24">
        <f>IFERROR(IF(INDEX('3. Framework Appraisal'!$M$3:$M$73,MATCH($A57,'3. Framework Appraisal'!$A$3:$A$73,0))="","",INDEX('3. Framework Appraisal'!$M$3:$M$73,MATCH($A57,'3. Framework Appraisal'!$A$3:$A$73,0))),"")</f>
        <v>0.6875</v>
      </c>
      <c r="N57" s="18"/>
    </row>
    <row r="58" spans="1:14" ht="61.5" customHeight="1" x14ac:dyDescent="0.2">
      <c r="A58" s="18" t="str">
        <f>'1. Descriptive Extraction'!A58</f>
        <v>S056</v>
      </c>
      <c r="B58" s="18" t="str">
        <f>LEFT('1. Descriptive Extraction'!B58,52)</f>
        <v>Performance of emergency triage prediction of an ope</v>
      </c>
      <c r="C58" s="19" t="str">
        <f>IFERROR(IF(INDEX('1. Descriptive Extraction'!$M$3:$M$73,MATCH($A58,'1. Descriptive Extraction'!$A$3:$A$73,0))="","",INDEX('1. Descriptive Extraction'!$M$3:$M$73,MATCH($A58,'1. Descriptive Extraction'!$A$3:$A$73,0))),"")</f>
        <v>Triage / severity / urgency + Referral / escalation</v>
      </c>
      <c r="D58" s="19" t="str">
        <f>IFERROR(IF(INDEX('1. Descriptive Extraction'!$H$3:$H$73,MATCH($A58,'1. Descriptive Extraction'!$A$3:$A$73,0))="","",INDEX('1. Descriptive Extraction'!$H$3:$H$73,MATCH($A58,'1. Descriptive Extraction'!$A$3:$A$73,0))),"")</f>
        <v>Benchmark / in-silico</v>
      </c>
      <c r="E58" s="19" t="str">
        <f>IFERROR(IF(INDEX('1. Descriptive Extraction'!$Z$3:$Z$73,MATCH($A58,'1. Descriptive Extraction'!$A$3:$A$73,0))="","",INDEX('1. Descriptive Extraction'!$Z$3:$Z$73,MATCH($A58,'1. Descriptive Extraction'!$A$3:$A$73,0))),"")</f>
        <v>1 - Benchmark / in-silico</v>
      </c>
      <c r="F58" s="19" t="str">
        <f>IFERROR(IF(INDEX('1. Descriptive Extraction'!$AA$3:$AA$73,MATCH($A58,'1. Descriptive Extraction'!$A$3:$A$73,0))="","",INDEX('1. Descriptive Extraction'!$AA$3:$AA$73,MATCH($A58,'1. Descriptive Extraction'!$A$3:$A$73,0))),"")</f>
        <v>Synthetic / exam-style</v>
      </c>
      <c r="G58" s="19" t="str">
        <f>IFERROR(IF(INDEX('2. Domain Appraisal'!$I$3:$I$73,MATCH($A58,'2. Domain Appraisal'!$A$3:$A$73,0))="","",INDEX('2. Domain Appraisal'!$I$3:$I$73,MATCH($A58,'2. Domain Appraisal'!$A$3:$A$73,0))),"")</f>
        <v>Partial</v>
      </c>
      <c r="H58" s="19" t="str">
        <f>IFERROR(IF(INDEX('2. Domain Appraisal'!$R$3:$R$73,MATCH($A58,'2. Domain Appraisal'!$A$3:$A$73,0))="","",INDEX('2. Domain Appraisal'!$R$3:$R$73,MATCH($A58,'2. Domain Appraisal'!$A$3:$A$73,0))),"")</f>
        <v>Partial</v>
      </c>
      <c r="I58" s="19" t="str">
        <f>IFERROR(IF(INDEX('2. Domain Appraisal'!$Z$3:$Z$73,MATCH($A58,'2. Domain Appraisal'!$A$3:$A$73,0))="","",INDEX('2. Domain Appraisal'!$Z$3:$Z$73,MATCH($A58,'2. Domain Appraisal'!$A$3:$A$73,0))),"")</f>
        <v>Partial</v>
      </c>
      <c r="J58" s="19" t="str">
        <f>IFERROR(IF(INDEX('2. Domain Appraisal'!$AH$3:$AH$73,MATCH($A58,'2. Domain Appraisal'!$A$3:$A$73,0))="","",INDEX('2. Domain Appraisal'!$AH$3:$AH$73,MATCH($A58,'2. Domain Appraisal'!$A$3:$A$73,0))),"")</f>
        <v>Limited</v>
      </c>
      <c r="K58" s="19" t="str">
        <f>IFERROR(IF(INDEX('2. Domain Appraisal'!$AP$3:$AP$73,MATCH($A58,'2. Domain Appraisal'!$A$3:$A$73,0))="","",INDEX('2. Domain Appraisal'!$AP$3:$AP$73,MATCH($A58,'2. Domain Appraisal'!$A$3:$A$73,0))),"")</f>
        <v>Limited</v>
      </c>
      <c r="L58" s="19" t="str">
        <f>IFERROR(IF(INDEX('3. Framework Appraisal'!$C$3:$C$73,MATCH($A58,'3. Framework Appraisal'!$A$3:$A$73,0))="","",INDEX('3. Framework Appraisal'!$C$3:$C$73,MATCH($A58,'3. Framework Appraisal'!$A$3:$A$73,0))),"")</f>
        <v>STARD-AI</v>
      </c>
      <c r="M58" s="24">
        <f>IFERROR(IF(INDEX('3. Framework Appraisal'!$M$3:$M$73,MATCH($A58,'3. Framework Appraisal'!$A$3:$A$73,0))="","",INDEX('3. Framework Appraisal'!$M$3:$M$73,MATCH($A58,'3. Framework Appraisal'!$A$3:$A$73,0))),"")</f>
        <v>0.5625</v>
      </c>
      <c r="N58" s="18"/>
    </row>
    <row r="59" spans="1:14" ht="61.5" customHeight="1" x14ac:dyDescent="0.2">
      <c r="A59" s="18" t="str">
        <f>'1. Descriptive Extraction'!A59</f>
        <v>S057</v>
      </c>
      <c r="B59" s="18" t="str">
        <f>LEFT('1. Descriptive Extraction'!B59,52)</f>
        <v>The diagnostic and triage accuracy of the GPT-3 arti</v>
      </c>
      <c r="C59" s="19" t="str">
        <f>IFERROR(IF(INDEX('1. Descriptive Extraction'!$M$3:$M$73,MATCH($A59,'1. Descriptive Extraction'!$A$3:$A$73,0))="","",INDEX('1. Descriptive Extraction'!$M$3:$M$73,MATCH($A59,'1. Descriptive Extraction'!$A$3:$A$73,0))),"")</f>
        <v>Diagnosis + Triage / severity / urgency</v>
      </c>
      <c r="D59" s="19" t="str">
        <f>IFERROR(IF(INDEX('1. Descriptive Extraction'!$H$3:$H$73,MATCH($A59,'1. Descriptive Extraction'!$A$3:$A$73,0))="","",INDEX('1. Descriptive Extraction'!$H$3:$H$73,MATCH($A59,'1. Descriptive Extraction'!$A$3:$A$73,0))),"")</f>
        <v>Benchmark / in-silico</v>
      </c>
      <c r="E59" s="19" t="str">
        <f>IFERROR(IF(INDEX('1. Descriptive Extraction'!$Z$3:$Z$73,MATCH($A59,'1. Descriptive Extraction'!$A$3:$A$73,0))="","",INDEX('1. Descriptive Extraction'!$Z$3:$Z$73,MATCH($A59,'1. Descriptive Extraction'!$A$3:$A$73,0))),"")</f>
        <v>1 - Benchmark / in-silico</v>
      </c>
      <c r="F59" s="19" t="str">
        <f>IFERROR(IF(INDEX('1. Descriptive Extraction'!$AA$3:$AA$73,MATCH($A59,'1. Descriptive Extraction'!$A$3:$A$73,0))="","",INDEX('1. Descriptive Extraction'!$AA$3:$AA$73,MATCH($A59,'1. Descriptive Extraction'!$A$3:$A$73,0))),"")</f>
        <v>Synthetic / exam-style</v>
      </c>
      <c r="G59" s="19" t="str">
        <f>IFERROR(IF(INDEX('2. Domain Appraisal'!$I$3:$I$73,MATCH($A59,'2. Domain Appraisal'!$A$3:$A$73,0))="","",INDEX('2. Domain Appraisal'!$I$3:$I$73,MATCH($A59,'2. Domain Appraisal'!$A$3:$A$73,0))),"")</f>
        <v>Partial</v>
      </c>
      <c r="H59" s="19" t="str">
        <f>IFERROR(IF(INDEX('2. Domain Appraisal'!$R$3:$R$73,MATCH($A59,'2. Domain Appraisal'!$A$3:$A$73,0))="","",INDEX('2. Domain Appraisal'!$R$3:$R$73,MATCH($A59,'2. Domain Appraisal'!$A$3:$A$73,0))),"")</f>
        <v>Partial</v>
      </c>
      <c r="I59" s="19" t="str">
        <f>IFERROR(IF(INDEX('2. Domain Appraisal'!$Z$3:$Z$73,MATCH($A59,'2. Domain Appraisal'!$A$3:$A$73,0))="","",INDEX('2. Domain Appraisal'!$Z$3:$Z$73,MATCH($A59,'2. Domain Appraisal'!$A$3:$A$73,0))),"")</f>
        <v>Partial</v>
      </c>
      <c r="J59" s="19" t="str">
        <f>IFERROR(IF(INDEX('2. Domain Appraisal'!$AH$3:$AH$73,MATCH($A59,'2. Domain Appraisal'!$A$3:$A$73,0))="","",INDEX('2. Domain Appraisal'!$AH$3:$AH$73,MATCH($A59,'2. Domain Appraisal'!$A$3:$A$73,0))),"")</f>
        <v>Limited</v>
      </c>
      <c r="K59" s="19" t="str">
        <f>IFERROR(IF(INDEX('2. Domain Appraisal'!$AP$3:$AP$73,MATCH($A59,'2. Domain Appraisal'!$A$3:$A$73,0))="","",INDEX('2. Domain Appraisal'!$AP$3:$AP$73,MATCH($A59,'2. Domain Appraisal'!$A$3:$A$73,0))),"")</f>
        <v>Limited</v>
      </c>
      <c r="L59" s="19" t="str">
        <f>IFERROR(IF(INDEX('3. Framework Appraisal'!$C$3:$C$73,MATCH($A59,'3. Framework Appraisal'!$A$3:$A$73,0))="","",INDEX('3. Framework Appraisal'!$C$3:$C$73,MATCH($A59,'3. Framework Appraisal'!$A$3:$A$73,0))),"")</f>
        <v>STARD-AI</v>
      </c>
      <c r="M59" s="24">
        <f>IFERROR(IF(INDEX('3. Framework Appraisal'!$M$3:$M$73,MATCH($A59,'3. Framework Appraisal'!$A$3:$A$73,0))="","",INDEX('3. Framework Appraisal'!$M$3:$M$73,MATCH($A59,'3. Framework Appraisal'!$A$3:$A$73,0))),"")</f>
        <v>0.625</v>
      </c>
      <c r="N59" s="18"/>
    </row>
    <row r="60" spans="1:14" ht="61.5" customHeight="1" x14ac:dyDescent="0.2">
      <c r="A60" s="18" t="str">
        <f>'1. Descriptive Extraction'!A60</f>
        <v>S058</v>
      </c>
      <c r="B60" s="18" t="str">
        <f>LEFT('1. Descriptive Extraction'!B60,52)</f>
        <v xml:space="preserve">The Accuracy and Potential Racial and Ethnic Biases </v>
      </c>
      <c r="C60" s="19" t="str">
        <f>IFERROR(IF(INDEX('1. Descriptive Extraction'!$M$3:$M$73,MATCH($A60,'1. Descriptive Extraction'!$A$3:$A$73,0))="","",INDEX('1. Descriptive Extraction'!$M$3:$M$73,MATCH($A60,'1. Descriptive Extraction'!$A$3:$A$73,0))),"")</f>
        <v>Diagnosis + Triage / severity / urgency</v>
      </c>
      <c r="D60" s="19" t="str">
        <f>IFERROR(IF(INDEX('1. Descriptive Extraction'!$H$3:$H$73,MATCH($A60,'1. Descriptive Extraction'!$A$3:$A$73,0))="","",INDEX('1. Descriptive Extraction'!$H$3:$H$73,MATCH($A60,'1. Descriptive Extraction'!$A$3:$A$73,0))),"")</f>
        <v>Benchmark / in-silico</v>
      </c>
      <c r="E60" s="19" t="str">
        <f>IFERROR(IF(INDEX('1. Descriptive Extraction'!$Z$3:$Z$73,MATCH($A60,'1. Descriptive Extraction'!$A$3:$A$73,0))="","",INDEX('1. Descriptive Extraction'!$Z$3:$Z$73,MATCH($A60,'1. Descriptive Extraction'!$A$3:$A$73,0))),"")</f>
        <v>1 - Benchmark / in-silico</v>
      </c>
      <c r="F60" s="19" t="str">
        <f>IFERROR(IF(INDEX('1. Descriptive Extraction'!$AA$3:$AA$73,MATCH($A60,'1. Descriptive Extraction'!$A$3:$A$73,0))="","",INDEX('1. Descriptive Extraction'!$AA$3:$AA$73,MATCH($A60,'1. Descriptive Extraction'!$A$3:$A$73,0))),"")</f>
        <v>Synthetic / exam-style</v>
      </c>
      <c r="G60" s="19" t="str">
        <f>IFERROR(IF(INDEX('2. Domain Appraisal'!$I$3:$I$73,MATCH($A60,'2. Domain Appraisal'!$A$3:$A$73,0))="","",INDEX('2. Domain Appraisal'!$I$3:$I$73,MATCH($A60,'2. Domain Appraisal'!$A$3:$A$73,0))),"")</f>
        <v>Partial</v>
      </c>
      <c r="H60" s="19" t="str">
        <f>IFERROR(IF(INDEX('2. Domain Appraisal'!$R$3:$R$73,MATCH($A60,'2. Domain Appraisal'!$A$3:$A$73,0))="","",INDEX('2. Domain Appraisal'!$R$3:$R$73,MATCH($A60,'2. Domain Appraisal'!$A$3:$A$73,0))),"")</f>
        <v>Partial</v>
      </c>
      <c r="I60" s="19" t="str">
        <f>IFERROR(IF(INDEX('2. Domain Appraisal'!$Z$3:$Z$73,MATCH($A60,'2. Domain Appraisal'!$A$3:$A$73,0))="","",INDEX('2. Domain Appraisal'!$Z$3:$Z$73,MATCH($A60,'2. Domain Appraisal'!$A$3:$A$73,0))),"")</f>
        <v>Partial</v>
      </c>
      <c r="J60" s="19" t="str">
        <f>IFERROR(IF(INDEX('2. Domain Appraisal'!$AH$3:$AH$73,MATCH($A60,'2. Domain Appraisal'!$A$3:$A$73,0))="","",INDEX('2. Domain Appraisal'!$AH$3:$AH$73,MATCH($A60,'2. Domain Appraisal'!$A$3:$A$73,0))),"")</f>
        <v>Partial</v>
      </c>
      <c r="K60" s="19" t="str">
        <f>IFERROR(IF(INDEX('2. Domain Appraisal'!$AP$3:$AP$73,MATCH($A60,'2. Domain Appraisal'!$A$3:$A$73,0))="","",INDEX('2. Domain Appraisal'!$AP$3:$AP$73,MATCH($A60,'2. Domain Appraisal'!$A$3:$A$73,0))),"")</f>
        <v>Limited</v>
      </c>
      <c r="L60" s="19" t="str">
        <f>IFERROR(IF(INDEX('3. Framework Appraisal'!$C$3:$C$73,MATCH($A60,'3. Framework Appraisal'!$A$3:$A$73,0))="","",INDEX('3. Framework Appraisal'!$C$3:$C$73,MATCH($A60,'3. Framework Appraisal'!$A$3:$A$73,0))),"")</f>
        <v>STARD-AI</v>
      </c>
      <c r="M60" s="24">
        <f>IFERROR(IF(INDEX('3. Framework Appraisal'!$M$3:$M$73,MATCH($A60,'3. Framework Appraisal'!$A$3:$A$73,0))="","",INDEX('3. Framework Appraisal'!$M$3:$M$73,MATCH($A60,'3. Framework Appraisal'!$A$3:$A$73,0))),"")</f>
        <v>0.8125</v>
      </c>
      <c r="N60" s="18"/>
    </row>
    <row r="61" spans="1:14" ht="61.5" customHeight="1" x14ac:dyDescent="0.2">
      <c r="A61" s="18" t="str">
        <f>'1. Descriptive Extraction'!A61</f>
        <v>S059</v>
      </c>
      <c r="B61" s="18" t="str">
        <f>LEFT('1. Descriptive Extraction'!B61,52)</f>
        <v>Accuracy of a Commercial Large Language Model (ChatG</v>
      </c>
      <c r="C61" s="19" t="str">
        <f>IFERROR(IF(INDEX('1. Descriptive Extraction'!$M$3:$M$73,MATCH($A61,'1. Descriptive Extraction'!$A$3:$A$73,0))="","",INDEX('1. Descriptive Extraction'!$M$3:$M$73,MATCH($A61,'1. Descriptive Extraction'!$A$3:$A$73,0))),"")</f>
        <v>Triage / severity / urgency</v>
      </c>
      <c r="D61" s="19" t="str">
        <f>IFERROR(IF(INDEX('1. Descriptive Extraction'!$H$3:$H$73,MATCH($A61,'1. Descriptive Extraction'!$A$3:$A$73,0))="","",INDEX('1. Descriptive Extraction'!$H$3:$H$73,MATCH($A61,'1. Descriptive Extraction'!$A$3:$A$73,0))),"")</f>
        <v>Benchmark / in-silico</v>
      </c>
      <c r="E61" s="19" t="str">
        <f>IFERROR(IF(INDEX('1. Descriptive Extraction'!$Z$3:$Z$73,MATCH($A61,'1. Descriptive Extraction'!$A$3:$A$73,0))="","",INDEX('1. Descriptive Extraction'!$Z$3:$Z$73,MATCH($A61,'1. Descriptive Extraction'!$A$3:$A$73,0))),"")</f>
        <v>1 - Benchmark / in-silico</v>
      </c>
      <c r="F61" s="19" t="str">
        <f>IFERROR(IF(INDEX('1. Descriptive Extraction'!$AA$3:$AA$73,MATCH($A61,'1. Descriptive Extraction'!$A$3:$A$73,0))="","",INDEX('1. Descriptive Extraction'!$AA$3:$AA$73,MATCH($A61,'1. Descriptive Extraction'!$A$3:$A$73,0))),"")</f>
        <v>Synthetic / exam-style</v>
      </c>
      <c r="G61" s="19" t="str">
        <f>IFERROR(IF(INDEX('2. Domain Appraisal'!$I$3:$I$73,MATCH($A61,'2. Domain Appraisal'!$A$3:$A$73,0))="","",INDEX('2. Domain Appraisal'!$I$3:$I$73,MATCH($A61,'2. Domain Appraisal'!$A$3:$A$73,0))),"")</f>
        <v>Partial</v>
      </c>
      <c r="H61" s="19" t="str">
        <f>IFERROR(IF(INDEX('2. Domain Appraisal'!$R$3:$R$73,MATCH($A61,'2. Domain Appraisal'!$A$3:$A$73,0))="","",INDEX('2. Domain Appraisal'!$R$3:$R$73,MATCH($A61,'2. Domain Appraisal'!$A$3:$A$73,0))),"")</f>
        <v>Partial</v>
      </c>
      <c r="I61" s="19" t="str">
        <f>IFERROR(IF(INDEX('2. Domain Appraisal'!$Z$3:$Z$73,MATCH($A61,'2. Domain Appraisal'!$A$3:$A$73,0))="","",INDEX('2. Domain Appraisal'!$Z$3:$Z$73,MATCH($A61,'2. Domain Appraisal'!$A$3:$A$73,0))),"")</f>
        <v>Partial</v>
      </c>
      <c r="J61" s="19" t="str">
        <f>IFERROR(IF(INDEX('2. Domain Appraisal'!$AH$3:$AH$73,MATCH($A61,'2. Domain Appraisal'!$A$3:$A$73,0))="","",INDEX('2. Domain Appraisal'!$AH$3:$AH$73,MATCH($A61,'2. Domain Appraisal'!$A$3:$A$73,0))),"")</f>
        <v>Limited</v>
      </c>
      <c r="K61" s="19" t="str">
        <f>IFERROR(IF(INDEX('2. Domain Appraisal'!$AP$3:$AP$73,MATCH($A61,'2. Domain Appraisal'!$A$3:$A$73,0))="","",INDEX('2. Domain Appraisal'!$AP$3:$AP$73,MATCH($A61,'2. Domain Appraisal'!$A$3:$A$73,0))),"")</f>
        <v>Limited</v>
      </c>
      <c r="L61" s="19" t="str">
        <f>IFERROR(IF(INDEX('3. Framework Appraisal'!$C$3:$C$73,MATCH($A61,'3. Framework Appraisal'!$A$3:$A$73,0))="","",INDEX('3. Framework Appraisal'!$C$3:$C$73,MATCH($A61,'3. Framework Appraisal'!$A$3:$A$73,0))),"")</f>
        <v>STARD-AI</v>
      </c>
      <c r="M61" s="24">
        <f>IFERROR(IF(INDEX('3. Framework Appraisal'!$M$3:$M$73,MATCH($A61,'3. Framework Appraisal'!$A$3:$A$73,0))="","",INDEX('3. Framework Appraisal'!$M$3:$M$73,MATCH($A61,'3. Framework Appraisal'!$A$3:$A$73,0))),"")</f>
        <v>0.6875</v>
      </c>
      <c r="N61" s="18"/>
    </row>
    <row r="62" spans="1:14" ht="61.5" customHeight="1" x14ac:dyDescent="0.2">
      <c r="A62" s="18" t="str">
        <f>'1. Descriptive Extraction'!A62</f>
        <v>S060</v>
      </c>
      <c r="B62" s="18" t="str">
        <f>LEFT('1. Descriptive Extraction'!B62,52)</f>
        <v>Evaluating Large Language Model-Assisted Emergency T</v>
      </c>
      <c r="C62" s="19" t="str">
        <f>IFERROR(IF(INDEX('1. Descriptive Extraction'!$M$3:$M$73,MATCH($A62,'1. Descriptive Extraction'!$A$3:$A$73,0))="","",INDEX('1. Descriptive Extraction'!$M$3:$M$73,MATCH($A62,'1. Descriptive Extraction'!$A$3:$A$73,0))),"")</f>
        <v>Triage / severity / urgency</v>
      </c>
      <c r="D62" s="19" t="str">
        <f>IFERROR(IF(INDEX('1. Descriptive Extraction'!$H$3:$H$73,MATCH($A62,'1. Descriptive Extraction'!$A$3:$A$73,0))="","",INDEX('1. Descriptive Extraction'!$H$3:$H$73,MATCH($A62,'1. Descriptive Extraction'!$A$3:$A$73,0))),"")</f>
        <v>Retrospective real-world</v>
      </c>
      <c r="E62" s="19" t="str">
        <f>IFERROR(IF(INDEX('1. Descriptive Extraction'!$Z$3:$Z$73,MATCH($A62,'1. Descriptive Extraction'!$A$3:$A$73,0))="","",INDEX('1. Descriptive Extraction'!$Z$3:$Z$73,MATCH($A62,'1. Descriptive Extraction'!$A$3:$A$73,0))),"")</f>
        <v>2 - Retrospective real-world data</v>
      </c>
      <c r="F62" s="19" t="str">
        <f>IFERROR(IF(INDEX('1. Descriptive Extraction'!$AA$3:$AA$73,MATCH($A62,'1. Descriptive Extraction'!$A$3:$A$73,0))="","",INDEX('1. Descriptive Extraction'!$AA$3:$AA$73,MATCH($A62,'1. Descriptive Extraction'!$A$3:$A$73,0))),"")</f>
        <v>Authentic field-generated / real clinical data</v>
      </c>
      <c r="G62" s="19" t="str">
        <f>IFERROR(IF(INDEX('2. Domain Appraisal'!$I$3:$I$73,MATCH($A62,'2. Domain Appraisal'!$A$3:$A$73,0))="","",INDEX('2. Domain Appraisal'!$I$3:$I$73,MATCH($A62,'2. Domain Appraisal'!$A$3:$A$73,0))),"")</f>
        <v>Partial</v>
      </c>
      <c r="H62" s="19" t="str">
        <f>IFERROR(IF(INDEX('2. Domain Appraisal'!$R$3:$R$73,MATCH($A62,'2. Domain Appraisal'!$A$3:$A$73,0))="","",INDEX('2. Domain Appraisal'!$R$3:$R$73,MATCH($A62,'2. Domain Appraisal'!$A$3:$A$73,0))),"")</f>
        <v>Partial</v>
      </c>
      <c r="I62" s="19" t="str">
        <f>IFERROR(IF(INDEX('2. Domain Appraisal'!$Z$3:$Z$73,MATCH($A62,'2. Domain Appraisal'!$A$3:$A$73,0))="","",INDEX('2. Domain Appraisal'!$Z$3:$Z$73,MATCH($A62,'2. Domain Appraisal'!$A$3:$A$73,0))),"")</f>
        <v>Partial</v>
      </c>
      <c r="J62" s="19" t="str">
        <f>IFERROR(IF(INDEX('2. Domain Appraisal'!$AH$3:$AH$73,MATCH($A62,'2. Domain Appraisal'!$A$3:$A$73,0))="","",INDEX('2. Domain Appraisal'!$AH$3:$AH$73,MATCH($A62,'2. Domain Appraisal'!$A$3:$A$73,0))),"")</f>
        <v>Partial</v>
      </c>
      <c r="K62" s="19" t="str">
        <f>IFERROR(IF(INDEX('2. Domain Appraisal'!$AP$3:$AP$73,MATCH($A62,'2. Domain Appraisal'!$A$3:$A$73,0))="","",INDEX('2. Domain Appraisal'!$AP$3:$AP$73,MATCH($A62,'2. Domain Appraisal'!$A$3:$A$73,0))),"")</f>
        <v>Partial</v>
      </c>
      <c r="L62" s="19" t="str">
        <f>IFERROR(IF(INDEX('3. Framework Appraisal'!$C$3:$C$73,MATCH($A62,'3. Framework Appraisal'!$A$3:$A$73,0))="","",INDEX('3. Framework Appraisal'!$C$3:$C$73,MATCH($A62,'3. Framework Appraisal'!$A$3:$A$73,0))),"")</f>
        <v>STARD-AI</v>
      </c>
      <c r="M62" s="24">
        <f>IFERROR(IF(INDEX('3. Framework Appraisal'!$M$3:$M$73,MATCH($A62,'3. Framework Appraisal'!$A$3:$A$73,0))="","",INDEX('3. Framework Appraisal'!$M$3:$M$73,MATCH($A62,'3. Framework Appraisal'!$A$3:$A$73,0))),"")</f>
        <v>0.625</v>
      </c>
      <c r="N62" s="18"/>
    </row>
    <row r="63" spans="1:14" ht="61.5" customHeight="1" x14ac:dyDescent="0.2">
      <c r="A63" s="18" t="str">
        <f>'1. Descriptive Extraction'!A63</f>
        <v>S061</v>
      </c>
      <c r="B63" s="18" t="str">
        <f>LEFT('1. Descriptive Extraction'!B63,52)</f>
        <v>Human intelligence versus Chat-GPT: who performs bet</v>
      </c>
      <c r="C63" s="19" t="str">
        <f>IFERROR(IF(INDEX('1. Descriptive Extraction'!$M$3:$M$73,MATCH($A63,'1. Descriptive Extraction'!$A$3:$A$73,0))="","",INDEX('1. Descriptive Extraction'!$M$3:$M$73,MATCH($A63,'1. Descriptive Extraction'!$A$3:$A$73,0))),"")</f>
        <v>Triage / severity / urgency</v>
      </c>
      <c r="D63" s="19" t="str">
        <f>IFERROR(IF(INDEX('1. Descriptive Extraction'!$H$3:$H$73,MATCH($A63,'1. Descriptive Extraction'!$A$3:$A$73,0))="","",INDEX('1. Descriptive Extraction'!$H$3:$H$73,MATCH($A63,'1. Descriptive Extraction'!$A$3:$A$73,0))),"")</f>
        <v>Benchmark / in-silico</v>
      </c>
      <c r="E63" s="19" t="str">
        <f>IFERROR(IF(INDEX('1. Descriptive Extraction'!$Z$3:$Z$73,MATCH($A63,'1. Descriptive Extraction'!$A$3:$A$73,0))="","",INDEX('1. Descriptive Extraction'!$Z$3:$Z$73,MATCH($A63,'1. Descriptive Extraction'!$A$3:$A$73,0))),"")</f>
        <v>1 - Benchmark / in-silico</v>
      </c>
      <c r="F63" s="19" t="str">
        <f>IFERROR(IF(INDEX('1. Descriptive Extraction'!$AA$3:$AA$73,MATCH($A63,'1. Descriptive Extraction'!$A$3:$A$73,0))="","",INDEX('1. Descriptive Extraction'!$AA$3:$AA$73,MATCH($A63,'1. Descriptive Extraction'!$A$3:$A$73,0))),"")</f>
        <v>Adapted from real cases</v>
      </c>
      <c r="G63" s="19" t="str">
        <f>IFERROR(IF(INDEX('2. Domain Appraisal'!$I$3:$I$73,MATCH($A63,'2. Domain Appraisal'!$A$3:$A$73,0))="","",INDEX('2. Domain Appraisal'!$I$3:$I$73,MATCH($A63,'2. Domain Appraisal'!$A$3:$A$73,0))),"")</f>
        <v>Partial</v>
      </c>
      <c r="H63" s="19" t="str">
        <f>IFERROR(IF(INDEX('2. Domain Appraisal'!$R$3:$R$73,MATCH($A63,'2. Domain Appraisal'!$A$3:$A$73,0))="","",INDEX('2. Domain Appraisal'!$R$3:$R$73,MATCH($A63,'2. Domain Appraisal'!$A$3:$A$73,0))),"")</f>
        <v>Partial</v>
      </c>
      <c r="I63" s="19" t="str">
        <f>IFERROR(IF(INDEX('2. Domain Appraisal'!$Z$3:$Z$73,MATCH($A63,'2. Domain Appraisal'!$A$3:$A$73,0))="","",INDEX('2. Domain Appraisal'!$Z$3:$Z$73,MATCH($A63,'2. Domain Appraisal'!$A$3:$A$73,0))),"")</f>
        <v>Partial</v>
      </c>
      <c r="J63" s="19" t="str">
        <f>IFERROR(IF(INDEX('2. Domain Appraisal'!$AH$3:$AH$73,MATCH($A63,'2. Domain Appraisal'!$A$3:$A$73,0))="","",INDEX('2. Domain Appraisal'!$AH$3:$AH$73,MATCH($A63,'2. Domain Appraisal'!$A$3:$A$73,0))),"")</f>
        <v>Limited</v>
      </c>
      <c r="K63" s="19" t="str">
        <f>IFERROR(IF(INDEX('2. Domain Appraisal'!$AP$3:$AP$73,MATCH($A63,'2. Domain Appraisal'!$A$3:$A$73,0))="","",INDEX('2. Domain Appraisal'!$AP$3:$AP$73,MATCH($A63,'2. Domain Appraisal'!$A$3:$A$73,0))),"")</f>
        <v>Limited</v>
      </c>
      <c r="L63" s="19" t="str">
        <f>IFERROR(IF(INDEX('3. Framework Appraisal'!$C$3:$C$73,MATCH($A63,'3. Framework Appraisal'!$A$3:$A$73,0))="","",INDEX('3. Framework Appraisal'!$C$3:$C$73,MATCH($A63,'3. Framework Appraisal'!$A$3:$A$73,0))),"")</f>
        <v>STARD-AI</v>
      </c>
      <c r="M63" s="24">
        <f>IFERROR(IF(INDEX('3. Framework Appraisal'!$M$3:$M$73,MATCH($A63,'3. Framework Appraisal'!$A$3:$A$73,0))="","",INDEX('3. Framework Appraisal'!$M$3:$M$73,MATCH($A63,'3. Framework Appraisal'!$A$3:$A$73,0))),"")</f>
        <v>0.4375</v>
      </c>
      <c r="N63" s="18"/>
    </row>
    <row r="64" spans="1:14" ht="61.5" customHeight="1" x14ac:dyDescent="0.2">
      <c r="A64" s="18" t="str">
        <f>'1. Descriptive Extraction'!A64</f>
        <v>S062</v>
      </c>
      <c r="B64" s="18" t="str">
        <f>LEFT('1. Descriptive Extraction'!B64,52)</f>
        <v>Evaluating ChatGPT's Triage and Diagnostic Capabilit</v>
      </c>
      <c r="C64" s="19" t="str">
        <f>IFERROR(IF(INDEX('1. Descriptive Extraction'!$M$3:$M$73,MATCH($A64,'1. Descriptive Extraction'!$A$3:$A$73,0))="","",INDEX('1. Descriptive Extraction'!$M$3:$M$73,MATCH($A64,'1. Descriptive Extraction'!$A$3:$A$73,0))),"")</f>
        <v>Diagnosis + Triage / severity / urgency + Treatment / management</v>
      </c>
      <c r="D64" s="19" t="str">
        <f>IFERROR(IF(INDEX('1. Descriptive Extraction'!$H$3:$H$73,MATCH($A64,'1. Descriptive Extraction'!$A$3:$A$73,0))="","",INDEX('1. Descriptive Extraction'!$H$3:$H$73,MATCH($A64,'1. Descriptive Extraction'!$A$3:$A$73,0))),"")</f>
        <v>Benchmark / in-silico</v>
      </c>
      <c r="E64" s="19" t="str">
        <f>IFERROR(IF(INDEX('1. Descriptive Extraction'!$Z$3:$Z$73,MATCH($A64,'1. Descriptive Extraction'!$A$3:$A$73,0))="","",INDEX('1. Descriptive Extraction'!$Z$3:$Z$73,MATCH($A64,'1. Descriptive Extraction'!$A$3:$A$73,0))),"")</f>
        <v>1 - Benchmark / in-silico</v>
      </c>
      <c r="F64" s="19" t="str">
        <f>IFERROR(IF(INDEX('1. Descriptive Extraction'!$AA$3:$AA$73,MATCH($A64,'1. Descriptive Extraction'!$A$3:$A$73,0))="","",INDEX('1. Descriptive Extraction'!$AA$3:$AA$73,MATCH($A64,'1. Descriptive Extraction'!$A$3:$A$73,0))),"")</f>
        <v>Synthetic / exam-style</v>
      </c>
      <c r="G64" s="19" t="str">
        <f>IFERROR(IF(INDEX('2. Domain Appraisal'!$I$3:$I$73,MATCH($A64,'2. Domain Appraisal'!$A$3:$A$73,0))="","",INDEX('2. Domain Appraisal'!$I$3:$I$73,MATCH($A64,'2. Domain Appraisal'!$A$3:$A$73,0))),"")</f>
        <v>Partial</v>
      </c>
      <c r="H64" s="19" t="str">
        <f>IFERROR(IF(INDEX('2. Domain Appraisal'!$R$3:$R$73,MATCH($A64,'2. Domain Appraisal'!$A$3:$A$73,0))="","",INDEX('2. Domain Appraisal'!$R$3:$R$73,MATCH($A64,'2. Domain Appraisal'!$A$3:$A$73,0))),"")</f>
        <v>Partial</v>
      </c>
      <c r="I64" s="19" t="str">
        <f>IFERROR(IF(INDEX('2. Domain Appraisal'!$Z$3:$Z$73,MATCH($A64,'2. Domain Appraisal'!$A$3:$A$73,0))="","",INDEX('2. Domain Appraisal'!$Z$3:$Z$73,MATCH($A64,'2. Domain Appraisal'!$A$3:$A$73,0))),"")</f>
        <v>Partial</v>
      </c>
      <c r="J64" s="19" t="str">
        <f>IFERROR(IF(INDEX('2. Domain Appraisal'!$AH$3:$AH$73,MATCH($A64,'2. Domain Appraisal'!$A$3:$A$73,0))="","",INDEX('2. Domain Appraisal'!$AH$3:$AH$73,MATCH($A64,'2. Domain Appraisal'!$A$3:$A$73,0))),"")</f>
        <v>Limited</v>
      </c>
      <c r="K64" s="19" t="str">
        <f>IFERROR(IF(INDEX('2. Domain Appraisal'!$AP$3:$AP$73,MATCH($A64,'2. Domain Appraisal'!$A$3:$A$73,0))="","",INDEX('2. Domain Appraisal'!$AP$3:$AP$73,MATCH($A64,'2. Domain Appraisal'!$A$3:$A$73,0))),"")</f>
        <v>Limited</v>
      </c>
      <c r="L64" s="19" t="str">
        <f>IFERROR(IF(INDEX('3. Framework Appraisal'!$C$3:$C$73,MATCH($A64,'3. Framework Appraisal'!$A$3:$A$73,0))="","",INDEX('3. Framework Appraisal'!$C$3:$C$73,MATCH($A64,'3. Framework Appraisal'!$A$3:$A$73,0))),"")</f>
        <v>STARD-AI</v>
      </c>
      <c r="M64" s="24">
        <f>IFERROR(IF(INDEX('3. Framework Appraisal'!$M$3:$M$73,MATCH($A64,'3. Framework Appraisal'!$A$3:$A$73,0))="","",INDEX('3. Framework Appraisal'!$M$3:$M$73,MATCH($A64,'3. Framework Appraisal'!$A$3:$A$73,0))),"")</f>
        <v>0.5</v>
      </c>
      <c r="N64" s="18"/>
    </row>
    <row r="65" spans="1:14" ht="61.5" customHeight="1" x14ac:dyDescent="0.2">
      <c r="A65" s="18" t="str">
        <f>'1. Descriptive Extraction'!A65</f>
        <v>S063</v>
      </c>
      <c r="B65" s="18" t="str">
        <f>LEFT('1. Descriptive Extraction'!B65,52)</f>
        <v>Evaluating the use of large language models to provi</v>
      </c>
      <c r="C65" s="19" t="str">
        <f>IFERROR(IF(INDEX('1. Descriptive Extraction'!$M$3:$M$73,MATCH($A65,'1. Descriptive Extraction'!$A$3:$A$73,0))="","",INDEX('1. Descriptive Extraction'!$M$3:$M$73,MATCH($A65,'1. Descriptive Extraction'!$A$3:$A$73,0))),"")</f>
        <v>Treatment / management</v>
      </c>
      <c r="D65" s="19" t="str">
        <f>IFERROR(IF(INDEX('1. Descriptive Extraction'!$H$3:$H$73,MATCH($A65,'1. Descriptive Extraction'!$A$3:$A$73,0))="","",INDEX('1. Descriptive Extraction'!$H$3:$H$73,MATCH($A65,'1. Descriptive Extraction'!$A$3:$A$73,0))),"")</f>
        <v>Retrospective real-world</v>
      </c>
      <c r="E65" s="19" t="str">
        <f>IFERROR(IF(INDEX('1. Descriptive Extraction'!$Z$3:$Z$73,MATCH($A65,'1. Descriptive Extraction'!$A$3:$A$73,0))="","",INDEX('1. Descriptive Extraction'!$Z$3:$Z$73,MATCH($A65,'1. Descriptive Extraction'!$A$3:$A$73,0))),"")</f>
        <v>2 - Retrospective real-world data</v>
      </c>
      <c r="F65" s="19" t="str">
        <f>IFERROR(IF(INDEX('1. Descriptive Extraction'!$AA$3:$AA$73,MATCH($A65,'1. Descriptive Extraction'!$A$3:$A$73,0))="","",INDEX('1. Descriptive Extraction'!$AA$3:$AA$73,MATCH($A65,'1. Descriptive Extraction'!$A$3:$A$73,0))),"")</f>
        <v>Authentic field-generated / real clinical data</v>
      </c>
      <c r="G65" s="19" t="str">
        <f>IFERROR(IF(INDEX('2. Domain Appraisal'!$I$3:$I$73,MATCH($A65,'2. Domain Appraisal'!$A$3:$A$73,0))="","",INDEX('2. Domain Appraisal'!$I$3:$I$73,MATCH($A65,'2. Domain Appraisal'!$A$3:$A$73,0))),"")</f>
        <v>Partial</v>
      </c>
      <c r="H65" s="19" t="str">
        <f>IFERROR(IF(INDEX('2. Domain Appraisal'!$R$3:$R$73,MATCH($A65,'2. Domain Appraisal'!$A$3:$A$73,0))="","",INDEX('2. Domain Appraisal'!$R$3:$R$73,MATCH($A65,'2. Domain Appraisal'!$A$3:$A$73,0))),"")</f>
        <v>Partial</v>
      </c>
      <c r="I65" s="19" t="str">
        <f>IFERROR(IF(INDEX('2. Domain Appraisal'!$Z$3:$Z$73,MATCH($A65,'2. Domain Appraisal'!$A$3:$A$73,0))="","",INDEX('2. Domain Appraisal'!$Z$3:$Z$73,MATCH($A65,'2. Domain Appraisal'!$A$3:$A$73,0))),"")</f>
        <v>Partial</v>
      </c>
      <c r="J65" s="19" t="str">
        <f>IFERROR(IF(INDEX('2. Domain Appraisal'!$AH$3:$AH$73,MATCH($A65,'2. Domain Appraisal'!$A$3:$A$73,0))="","",INDEX('2. Domain Appraisal'!$AH$3:$AH$73,MATCH($A65,'2. Domain Appraisal'!$A$3:$A$73,0))),"")</f>
        <v>Limited</v>
      </c>
      <c r="K65" s="19" t="str">
        <f>IFERROR(IF(INDEX('2. Domain Appraisal'!$AP$3:$AP$73,MATCH($A65,'2. Domain Appraisal'!$A$3:$A$73,0))="","",INDEX('2. Domain Appraisal'!$AP$3:$AP$73,MATCH($A65,'2. Domain Appraisal'!$A$3:$A$73,0))),"")</f>
        <v>Partial</v>
      </c>
      <c r="L65" s="19" t="str">
        <f>IFERROR(IF(INDEX('3. Framework Appraisal'!$C$3:$C$73,MATCH($A65,'3. Framework Appraisal'!$A$3:$A$73,0))="","",INDEX('3. Framework Appraisal'!$C$3:$C$73,MATCH($A65,'3. Framework Appraisal'!$A$3:$A$73,0))),"")</f>
        <v>STARD-AI</v>
      </c>
      <c r="M65" s="24">
        <f>IFERROR(IF(INDEX('3. Framework Appraisal'!$M$3:$M$73,MATCH($A65,'3. Framework Appraisal'!$A$3:$A$73,0))="","",INDEX('3. Framework Appraisal'!$M$3:$M$73,MATCH($A65,'3. Framework Appraisal'!$A$3:$A$73,0))),"")</f>
        <v>0.5625</v>
      </c>
      <c r="N65" s="18"/>
    </row>
    <row r="66" spans="1:14" ht="61.5" customHeight="1" x14ac:dyDescent="0.2">
      <c r="A66" s="18" t="str">
        <f>'1. Descriptive Extraction'!A66</f>
        <v>S064</v>
      </c>
      <c r="B66" s="18" t="str">
        <f>LEFT('1. Descriptive Extraction'!B66,52)</f>
        <v xml:space="preserve">ChatGPT With GPT-4 Outperforms Emergency Department </v>
      </c>
      <c r="C66" s="19" t="str">
        <f>IFERROR(IF(INDEX('1. Descriptive Extraction'!$M$3:$M$73,MATCH($A66,'1. Descriptive Extraction'!$A$3:$A$73,0))="","",INDEX('1. Descriptive Extraction'!$M$3:$M$73,MATCH($A66,'1. Descriptive Extraction'!$A$3:$A$73,0))),"")</f>
        <v>Diagnosis</v>
      </c>
      <c r="D66" s="19" t="str">
        <f>IFERROR(IF(INDEX('1. Descriptive Extraction'!$H$3:$H$73,MATCH($A66,'1. Descriptive Extraction'!$A$3:$A$73,0))="","",INDEX('1. Descriptive Extraction'!$H$3:$H$73,MATCH($A66,'1. Descriptive Extraction'!$A$3:$A$73,0))),"")</f>
        <v>Retrospective real-world</v>
      </c>
      <c r="E66" s="19" t="str">
        <f>IFERROR(IF(INDEX('1. Descriptive Extraction'!$Z$3:$Z$73,MATCH($A66,'1. Descriptive Extraction'!$A$3:$A$73,0))="","",INDEX('1. Descriptive Extraction'!$Z$3:$Z$73,MATCH($A66,'1. Descriptive Extraction'!$A$3:$A$73,0))),"")</f>
        <v>2 - Retrospective real-world data</v>
      </c>
      <c r="F66" s="19" t="str">
        <f>IFERROR(IF(INDEX('1. Descriptive Extraction'!$AA$3:$AA$73,MATCH($A66,'1. Descriptive Extraction'!$A$3:$A$73,0))="","",INDEX('1. Descriptive Extraction'!$AA$3:$AA$73,MATCH($A66,'1. Descriptive Extraction'!$A$3:$A$73,0))),"")</f>
        <v>Authentic field-generated / real clinical data</v>
      </c>
      <c r="G66" s="19" t="str">
        <f>IFERROR(IF(INDEX('2. Domain Appraisal'!$I$3:$I$73,MATCH($A66,'2. Domain Appraisal'!$A$3:$A$73,0))="","",INDEX('2. Domain Appraisal'!$I$3:$I$73,MATCH($A66,'2. Domain Appraisal'!$A$3:$A$73,0))),"")</f>
        <v>Partial</v>
      </c>
      <c r="H66" s="19" t="str">
        <f>IFERROR(IF(INDEX('2. Domain Appraisal'!$R$3:$R$73,MATCH($A66,'2. Domain Appraisal'!$A$3:$A$73,0))="","",INDEX('2. Domain Appraisal'!$R$3:$R$73,MATCH($A66,'2. Domain Appraisal'!$A$3:$A$73,0))),"")</f>
        <v>Partial</v>
      </c>
      <c r="I66" s="19" t="str">
        <f>IFERROR(IF(INDEX('2. Domain Appraisal'!$Z$3:$Z$73,MATCH($A66,'2. Domain Appraisal'!$A$3:$A$73,0))="","",INDEX('2. Domain Appraisal'!$Z$3:$Z$73,MATCH($A66,'2. Domain Appraisal'!$A$3:$A$73,0))),"")</f>
        <v>Limited</v>
      </c>
      <c r="J66" s="19" t="str">
        <f>IFERROR(IF(INDEX('2. Domain Appraisal'!$AH$3:$AH$73,MATCH($A66,'2. Domain Appraisal'!$A$3:$A$73,0))="","",INDEX('2. Domain Appraisal'!$AH$3:$AH$73,MATCH($A66,'2. Domain Appraisal'!$A$3:$A$73,0))),"")</f>
        <v>Limited</v>
      </c>
      <c r="K66" s="19" t="str">
        <f>IFERROR(IF(INDEX('2. Domain Appraisal'!$AP$3:$AP$73,MATCH($A66,'2. Domain Appraisal'!$A$3:$A$73,0))="","",INDEX('2. Domain Appraisal'!$AP$3:$AP$73,MATCH($A66,'2. Domain Appraisal'!$A$3:$A$73,0))),"")</f>
        <v>Partial</v>
      </c>
      <c r="L66" s="19" t="str">
        <f>IFERROR(IF(INDEX('3. Framework Appraisal'!$C$3:$C$73,MATCH($A66,'3. Framework Appraisal'!$A$3:$A$73,0))="","",INDEX('3. Framework Appraisal'!$C$3:$C$73,MATCH($A66,'3. Framework Appraisal'!$A$3:$A$73,0))),"")</f>
        <v>STARD-AI</v>
      </c>
      <c r="M66" s="24">
        <f>IFERROR(IF(INDEX('3. Framework Appraisal'!$M$3:$M$73,MATCH($A66,'3. Framework Appraisal'!$A$3:$A$73,0))="","",INDEX('3. Framework Appraisal'!$M$3:$M$73,MATCH($A66,'3. Framework Appraisal'!$A$3:$A$73,0))),"")</f>
        <v>0.5</v>
      </c>
      <c r="N66" s="18"/>
    </row>
    <row r="67" spans="1:14" ht="61.5" customHeight="1" x14ac:dyDescent="0.2">
      <c r="A67" s="18" t="str">
        <f>'1. Descriptive Extraction'!A67</f>
        <v>S065</v>
      </c>
      <c r="B67" s="18" t="str">
        <f>LEFT('1. Descriptive Extraction'!B67,52)</f>
        <v>Comparative analysis of ChatGPT, Gemini and emergenc</v>
      </c>
      <c r="C67" s="19" t="str">
        <f>IFERROR(IF(INDEX('1. Descriptive Extraction'!$M$3:$M$73,MATCH($A67,'1. Descriptive Extraction'!$A$3:$A$73,0))="","",INDEX('1. Descriptive Extraction'!$M$3:$M$73,MATCH($A67,'1. Descriptive Extraction'!$A$3:$A$73,0))),"")</f>
        <v>Triage / severity / urgency</v>
      </c>
      <c r="D67" s="19" t="str">
        <f>IFERROR(IF(INDEX('1. Descriptive Extraction'!$H$3:$H$73,MATCH($A67,'1. Descriptive Extraction'!$A$3:$A$73,0))="","",INDEX('1. Descriptive Extraction'!$H$3:$H$73,MATCH($A67,'1. Descriptive Extraction'!$A$3:$A$73,0))),"")</f>
        <v>Benchmark / in-silico</v>
      </c>
      <c r="E67" s="19" t="str">
        <f>IFERROR(IF(INDEX('1. Descriptive Extraction'!$Z$3:$Z$73,MATCH($A67,'1. Descriptive Extraction'!$A$3:$A$73,0))="","",INDEX('1. Descriptive Extraction'!$Z$3:$Z$73,MATCH($A67,'1. Descriptive Extraction'!$A$3:$A$73,0))),"")</f>
        <v>1 - Benchmark / in-silico</v>
      </c>
      <c r="F67" s="19" t="str">
        <f>IFERROR(IF(INDEX('1. Descriptive Extraction'!$AA$3:$AA$73,MATCH($A67,'1. Descriptive Extraction'!$A$3:$A$73,0))="","",INDEX('1. Descriptive Extraction'!$AA$3:$AA$73,MATCH($A67,'1. Descriptive Extraction'!$A$3:$A$73,0))),"")</f>
        <v>Synthetic / exam-style</v>
      </c>
      <c r="G67" s="19" t="str">
        <f>IFERROR(IF(INDEX('2. Domain Appraisal'!$I$3:$I$73,MATCH($A67,'2. Domain Appraisal'!$A$3:$A$73,0))="","",INDEX('2. Domain Appraisal'!$I$3:$I$73,MATCH($A67,'2. Domain Appraisal'!$A$3:$A$73,0))),"")</f>
        <v>Partial</v>
      </c>
      <c r="H67" s="19" t="str">
        <f>IFERROR(IF(INDEX('2. Domain Appraisal'!$R$3:$R$73,MATCH($A67,'2. Domain Appraisal'!$A$3:$A$73,0))="","",INDEX('2. Domain Appraisal'!$R$3:$R$73,MATCH($A67,'2. Domain Appraisal'!$A$3:$A$73,0))),"")</f>
        <v>Partial</v>
      </c>
      <c r="I67" s="19" t="str">
        <f>IFERROR(IF(INDEX('2. Domain Appraisal'!$Z$3:$Z$73,MATCH($A67,'2. Domain Appraisal'!$A$3:$A$73,0))="","",INDEX('2. Domain Appraisal'!$Z$3:$Z$73,MATCH($A67,'2. Domain Appraisal'!$A$3:$A$73,0))),"")</f>
        <v>Partial</v>
      </c>
      <c r="J67" s="19" t="str">
        <f>IFERROR(IF(INDEX('2. Domain Appraisal'!$AH$3:$AH$73,MATCH($A67,'2. Domain Appraisal'!$A$3:$A$73,0))="","",INDEX('2. Domain Appraisal'!$AH$3:$AH$73,MATCH($A67,'2. Domain Appraisal'!$A$3:$A$73,0))),"")</f>
        <v>Limited</v>
      </c>
      <c r="K67" s="19" t="str">
        <f>IFERROR(IF(INDEX('2. Domain Appraisal'!$AP$3:$AP$73,MATCH($A67,'2. Domain Appraisal'!$A$3:$A$73,0))="","",INDEX('2. Domain Appraisal'!$AP$3:$AP$73,MATCH($A67,'2. Domain Appraisal'!$A$3:$A$73,0))),"")</f>
        <v>Limited</v>
      </c>
      <c r="L67" s="19" t="str">
        <f>IFERROR(IF(INDEX('3. Framework Appraisal'!$C$3:$C$73,MATCH($A67,'3. Framework Appraisal'!$A$3:$A$73,0))="","",INDEX('3. Framework Appraisal'!$C$3:$C$73,MATCH($A67,'3. Framework Appraisal'!$A$3:$A$73,0))),"")</f>
        <v>STARD-AI</v>
      </c>
      <c r="M67" s="24">
        <f>IFERROR(IF(INDEX('3. Framework Appraisal'!$M$3:$M$73,MATCH($A67,'3. Framework Appraisal'!$A$3:$A$73,0))="","",INDEX('3. Framework Appraisal'!$M$3:$M$73,MATCH($A67,'3. Framework Appraisal'!$A$3:$A$73,0))),"")</f>
        <v>0.625</v>
      </c>
      <c r="N67" s="18"/>
    </row>
    <row r="68" spans="1:14" ht="61.5" customHeight="1" x14ac:dyDescent="0.2">
      <c r="A68" s="18" t="str">
        <f>'1. Descriptive Extraction'!A68</f>
        <v>S066</v>
      </c>
      <c r="B68" s="18" t="str">
        <f>LEFT('1. Descriptive Extraction'!B68,52)</f>
        <v>AI in the ED: Assessing the efficacy of GPT models v</v>
      </c>
      <c r="C68" s="19" t="str">
        <f>IFERROR(IF(INDEX('1. Descriptive Extraction'!$M$3:$M$73,MATCH($A68,'1. Descriptive Extraction'!$A$3:$A$73,0))="","",INDEX('1. Descriptive Extraction'!$M$3:$M$73,MATCH($A68,'1. Descriptive Extraction'!$A$3:$A$73,0))),"")</f>
        <v>Triage / severity / urgency</v>
      </c>
      <c r="D68" s="19" t="str">
        <f>IFERROR(IF(INDEX('1. Descriptive Extraction'!$H$3:$H$73,MATCH($A68,'1. Descriptive Extraction'!$A$3:$A$73,0))="","",INDEX('1. Descriptive Extraction'!$H$3:$H$73,MATCH($A68,'1. Descriptive Extraction'!$A$3:$A$73,0))),"")</f>
        <v>Retrospective real-world</v>
      </c>
      <c r="E68" s="19" t="str">
        <f>IFERROR(IF(INDEX('1. Descriptive Extraction'!$Z$3:$Z$73,MATCH($A68,'1. Descriptive Extraction'!$A$3:$A$73,0))="","",INDEX('1. Descriptive Extraction'!$Z$3:$Z$73,MATCH($A68,'1. Descriptive Extraction'!$A$3:$A$73,0))),"")</f>
        <v>2 - Retrospective real-world data</v>
      </c>
      <c r="F68" s="19" t="str">
        <f>IFERROR(IF(INDEX('1. Descriptive Extraction'!$AA$3:$AA$73,MATCH($A68,'1. Descriptive Extraction'!$A$3:$A$73,0))="","",INDEX('1. Descriptive Extraction'!$AA$3:$AA$73,MATCH($A68,'1. Descriptive Extraction'!$A$3:$A$73,0))),"")</f>
        <v>Authentic field-generated / real clinical data</v>
      </c>
      <c r="G68" s="19" t="str">
        <f>IFERROR(IF(INDEX('2. Domain Appraisal'!$I$3:$I$73,MATCH($A68,'2. Domain Appraisal'!$A$3:$A$73,0))="","",INDEX('2. Domain Appraisal'!$I$3:$I$73,MATCH($A68,'2. Domain Appraisal'!$A$3:$A$73,0))),"")</f>
        <v>Partial</v>
      </c>
      <c r="H68" s="19" t="str">
        <f>IFERROR(IF(INDEX('2. Domain Appraisal'!$R$3:$R$73,MATCH($A68,'2. Domain Appraisal'!$A$3:$A$73,0))="","",INDEX('2. Domain Appraisal'!$R$3:$R$73,MATCH($A68,'2. Domain Appraisal'!$A$3:$A$73,0))),"")</f>
        <v>Partial</v>
      </c>
      <c r="I68" s="19" t="str">
        <f>IFERROR(IF(INDEX('2. Domain Appraisal'!$Z$3:$Z$73,MATCH($A68,'2. Domain Appraisal'!$A$3:$A$73,0))="","",INDEX('2. Domain Appraisal'!$Z$3:$Z$73,MATCH($A68,'2. Domain Appraisal'!$A$3:$A$73,0))),"")</f>
        <v>Partial</v>
      </c>
      <c r="J68" s="19" t="str">
        <f>IFERROR(IF(INDEX('2. Domain Appraisal'!$AH$3:$AH$73,MATCH($A68,'2. Domain Appraisal'!$A$3:$A$73,0))="","",INDEX('2. Domain Appraisal'!$AH$3:$AH$73,MATCH($A68,'2. Domain Appraisal'!$A$3:$A$73,0))),"")</f>
        <v>Limited</v>
      </c>
      <c r="K68" s="19" t="str">
        <f>IFERROR(IF(INDEX('2. Domain Appraisal'!$AP$3:$AP$73,MATCH($A68,'2. Domain Appraisal'!$A$3:$A$73,0))="","",INDEX('2. Domain Appraisal'!$AP$3:$AP$73,MATCH($A68,'2. Domain Appraisal'!$A$3:$A$73,0))),"")</f>
        <v>Partial</v>
      </c>
      <c r="L68" s="19" t="str">
        <f>IFERROR(IF(INDEX('3. Framework Appraisal'!$C$3:$C$73,MATCH($A68,'3. Framework Appraisal'!$A$3:$A$73,0))="","",INDEX('3. Framework Appraisal'!$C$3:$C$73,MATCH($A68,'3. Framework Appraisal'!$A$3:$A$73,0))),"")</f>
        <v>STARD-AI</v>
      </c>
      <c r="M68" s="24">
        <f>IFERROR(IF(INDEX('3. Framework Appraisal'!$M$3:$M$73,MATCH($A68,'3. Framework Appraisal'!$A$3:$A$73,0))="","",INDEX('3. Framework Appraisal'!$M$3:$M$73,MATCH($A68,'3. Framework Appraisal'!$A$3:$A$73,0))),"")</f>
        <v>0.5</v>
      </c>
      <c r="N68" s="18"/>
    </row>
    <row r="69" spans="1:14" ht="61.5" customHeight="1" x14ac:dyDescent="0.2">
      <c r="A69" s="18" t="str">
        <f>'1. Descriptive Extraction'!A69</f>
        <v>S067</v>
      </c>
      <c r="B69" s="18" t="str">
        <f>LEFT('1. Descriptive Extraction'!B69,52)</f>
        <v>Assessing the precision of artificial intelligence i</v>
      </c>
      <c r="C69" s="19" t="str">
        <f>IFERROR(IF(INDEX('1. Descriptive Extraction'!$M$3:$M$73,MATCH($A69,'1. Descriptive Extraction'!$A$3:$A$73,0))="","",INDEX('1. Descriptive Extraction'!$M$3:$M$73,MATCH($A69,'1. Descriptive Extraction'!$A$3:$A$73,0))),"")</f>
        <v>Triage / severity / urgency</v>
      </c>
      <c r="D69" s="19" t="str">
        <f>IFERROR(IF(INDEX('1. Descriptive Extraction'!$H$3:$H$73,MATCH($A69,'1. Descriptive Extraction'!$A$3:$A$73,0))="","",INDEX('1. Descriptive Extraction'!$H$3:$H$73,MATCH($A69,'1. Descriptive Extraction'!$A$3:$A$73,0))),"")</f>
        <v>Prospective observational</v>
      </c>
      <c r="E69" s="19" t="str">
        <f>IFERROR(IF(INDEX('1. Descriptive Extraction'!$Z$3:$Z$73,MATCH($A69,'1. Descriptive Extraction'!$A$3:$A$73,0))="","",INDEX('1. Descriptive Extraction'!$Z$3:$Z$73,MATCH($A69,'1. Descriptive Extraction'!$A$3:$A$73,0))),"")</f>
        <v>3 - Prospective / silent (real patients)</v>
      </c>
      <c r="F69" s="19" t="str">
        <f>IFERROR(IF(INDEX('1. Descriptive Extraction'!$AA$3:$AA$73,MATCH($A69,'1. Descriptive Extraction'!$A$3:$A$73,0))="","",INDEX('1. Descriptive Extraction'!$AA$3:$AA$73,MATCH($A69,'1. Descriptive Extraction'!$A$3:$A$73,0))),"")</f>
        <v>Authentic field-generated / real clinical data</v>
      </c>
      <c r="G69" s="19" t="str">
        <f>IFERROR(IF(INDEX('2. Domain Appraisal'!$I$3:$I$73,MATCH($A69,'2. Domain Appraisal'!$A$3:$A$73,0))="","",INDEX('2. Domain Appraisal'!$I$3:$I$73,MATCH($A69,'2. Domain Appraisal'!$A$3:$A$73,0))),"")</f>
        <v>Strong</v>
      </c>
      <c r="H69" s="19" t="str">
        <f>IFERROR(IF(INDEX('2. Domain Appraisal'!$R$3:$R$73,MATCH($A69,'2. Domain Appraisal'!$A$3:$A$73,0))="","",INDEX('2. Domain Appraisal'!$R$3:$R$73,MATCH($A69,'2. Domain Appraisal'!$A$3:$A$73,0))),"")</f>
        <v>Partial</v>
      </c>
      <c r="I69" s="19" t="str">
        <f>IFERROR(IF(INDEX('2. Domain Appraisal'!$Z$3:$Z$73,MATCH($A69,'2. Domain Appraisal'!$A$3:$A$73,0))="","",INDEX('2. Domain Appraisal'!$Z$3:$Z$73,MATCH($A69,'2. Domain Appraisal'!$A$3:$A$73,0))),"")</f>
        <v>Partial</v>
      </c>
      <c r="J69" s="19" t="str">
        <f>IFERROR(IF(INDEX('2. Domain Appraisal'!$AH$3:$AH$73,MATCH($A69,'2. Domain Appraisal'!$A$3:$A$73,0))="","",INDEX('2. Domain Appraisal'!$AH$3:$AH$73,MATCH($A69,'2. Domain Appraisal'!$A$3:$A$73,0))),"")</f>
        <v>Limited</v>
      </c>
      <c r="K69" s="19" t="str">
        <f>IFERROR(IF(INDEX('2. Domain Appraisal'!$AP$3:$AP$73,MATCH($A69,'2. Domain Appraisal'!$A$3:$A$73,0))="","",INDEX('2. Domain Appraisal'!$AP$3:$AP$73,MATCH($A69,'2. Domain Appraisal'!$A$3:$A$73,0))),"")</f>
        <v>Partial</v>
      </c>
      <c r="L69" s="19" t="str">
        <f>IFERROR(IF(INDEX('3. Framework Appraisal'!$C$3:$C$73,MATCH($A69,'3. Framework Appraisal'!$A$3:$A$73,0))="","",INDEX('3. Framework Appraisal'!$C$3:$C$73,MATCH($A69,'3. Framework Appraisal'!$A$3:$A$73,0))),"")</f>
        <v>DECIDE-AI</v>
      </c>
      <c r="M69" s="24">
        <f>IFERROR(IF(INDEX('3. Framework Appraisal'!$M$3:$M$73,MATCH($A69,'3. Framework Appraisal'!$A$3:$A$73,0))="","",INDEX('3. Framework Appraisal'!$M$3:$M$73,MATCH($A69,'3. Framework Appraisal'!$A$3:$A$73,0))),"")</f>
        <v>0.5</v>
      </c>
      <c r="N69" s="18"/>
    </row>
    <row r="70" spans="1:14" ht="61.5" customHeight="1" x14ac:dyDescent="0.2">
      <c r="A70" s="18" t="str">
        <f>'1. Descriptive Extraction'!A70</f>
        <v>S068</v>
      </c>
      <c r="B70" s="18" t="str">
        <f>LEFT('1. Descriptive Extraction'!B70,52)</f>
        <v>Mind + Machine: ChatGPT as a Basic Clinical Decision</v>
      </c>
      <c r="C70" s="19" t="str">
        <f>IFERROR(IF(INDEX('1. Descriptive Extraction'!$M$3:$M$73,MATCH($A70,'1. Descriptive Extraction'!$A$3:$A$73,0))="","",INDEX('1. Descriptive Extraction'!$M$3:$M$73,MATCH($A70,'1. Descriptive Extraction'!$A$3:$A$73,0))),"")</f>
        <v>Diagnosis + Triage / severity / urgency + Treatment / management</v>
      </c>
      <c r="D70" s="19" t="str">
        <f>IFERROR(IF(INDEX('1. Descriptive Extraction'!$H$3:$H$73,MATCH($A70,'1. Descriptive Extraction'!$A$3:$A$73,0))="","",INDEX('1. Descriptive Extraction'!$H$3:$H$73,MATCH($A70,'1. Descriptive Extraction'!$A$3:$A$73,0))),"")</f>
        <v>Benchmark / in-silico</v>
      </c>
      <c r="E70" s="19" t="str">
        <f>IFERROR(IF(INDEX('1. Descriptive Extraction'!$Z$3:$Z$73,MATCH($A70,'1. Descriptive Extraction'!$A$3:$A$73,0))="","",INDEX('1. Descriptive Extraction'!$Z$3:$Z$73,MATCH($A70,'1. Descriptive Extraction'!$A$3:$A$73,0))),"")</f>
        <v>1 - Benchmark / in-silico</v>
      </c>
      <c r="F70" s="19" t="str">
        <f>IFERROR(IF(INDEX('1. Descriptive Extraction'!$AA$3:$AA$73,MATCH($A70,'1. Descriptive Extraction'!$A$3:$A$73,0))="","",INDEX('1. Descriptive Extraction'!$AA$3:$AA$73,MATCH($A70,'1. Descriptive Extraction'!$A$3:$A$73,0))),"")</f>
        <v>Synthetic / exam-style</v>
      </c>
      <c r="G70" s="19" t="str">
        <f>IFERROR(IF(INDEX('2. Domain Appraisal'!$I$3:$I$73,MATCH($A70,'2. Domain Appraisal'!$A$3:$A$73,0))="","",INDEX('2. Domain Appraisal'!$I$3:$I$73,MATCH($A70,'2. Domain Appraisal'!$A$3:$A$73,0))),"")</f>
        <v>Partial</v>
      </c>
      <c r="H70" s="19" t="str">
        <f>IFERROR(IF(INDEX('2. Domain Appraisal'!$R$3:$R$73,MATCH($A70,'2. Domain Appraisal'!$A$3:$A$73,0))="","",INDEX('2. Domain Appraisal'!$R$3:$R$73,MATCH($A70,'2. Domain Appraisal'!$A$3:$A$73,0))),"")</f>
        <v>Partial</v>
      </c>
      <c r="I70" s="19" t="str">
        <f>IFERROR(IF(INDEX('2. Domain Appraisal'!$Z$3:$Z$73,MATCH($A70,'2. Domain Appraisal'!$A$3:$A$73,0))="","",INDEX('2. Domain Appraisal'!$Z$3:$Z$73,MATCH($A70,'2. Domain Appraisal'!$A$3:$A$73,0))),"")</f>
        <v>Partial</v>
      </c>
      <c r="J70" s="19" t="str">
        <f>IFERROR(IF(INDEX('2. Domain Appraisal'!$AH$3:$AH$73,MATCH($A70,'2. Domain Appraisal'!$A$3:$A$73,0))="","",INDEX('2. Domain Appraisal'!$AH$3:$AH$73,MATCH($A70,'2. Domain Appraisal'!$A$3:$A$73,0))),"")</f>
        <v>Limited</v>
      </c>
      <c r="K70" s="19" t="str">
        <f>IFERROR(IF(INDEX('2. Domain Appraisal'!$AP$3:$AP$73,MATCH($A70,'2. Domain Appraisal'!$A$3:$A$73,0))="","",INDEX('2. Domain Appraisal'!$AP$3:$AP$73,MATCH($A70,'2. Domain Appraisal'!$A$3:$A$73,0))),"")</f>
        <v>Limited</v>
      </c>
      <c r="L70" s="19" t="str">
        <f>IFERROR(IF(INDEX('3. Framework Appraisal'!$C$3:$C$73,MATCH($A70,'3. Framework Appraisal'!$A$3:$A$73,0))="","",INDEX('3. Framework Appraisal'!$C$3:$C$73,MATCH($A70,'3. Framework Appraisal'!$A$3:$A$73,0))),"")</f>
        <v>TRIPOD-LLM</v>
      </c>
      <c r="M70" s="24">
        <f>IFERROR(IF(INDEX('3. Framework Appraisal'!$M$3:$M$73,MATCH($A70,'3. Framework Appraisal'!$A$3:$A$73,0))="","",INDEX('3. Framework Appraisal'!$M$3:$M$73,MATCH($A70,'3. Framework Appraisal'!$A$3:$A$73,0))),"")</f>
        <v>0.5</v>
      </c>
      <c r="N70" s="18"/>
    </row>
    <row r="71" spans="1:14" ht="61.5" customHeight="1" x14ac:dyDescent="0.2">
      <c r="A71" s="18" t="str">
        <f>'1. Descriptive Extraction'!A71</f>
        <v>S069</v>
      </c>
      <c r="B71" s="18" t="str">
        <f>LEFT('1. Descriptive Extraction'!B71,52)</f>
        <v>Can ChatGPT and Gemini justify brain CT referrals? A</v>
      </c>
      <c r="C71" s="19" t="str">
        <f>IFERROR(IF(INDEX('1. Descriptive Extraction'!$M$3:$M$73,MATCH($A71,'1. Descriptive Extraction'!$A$3:$A$73,0))="","",INDEX('1. Descriptive Extraction'!$M$3:$M$73,MATCH($A71,'1. Descriptive Extraction'!$A$3:$A$73,0))),"")</f>
        <v>Referral / escalation + Investigation / test ordering</v>
      </c>
      <c r="D71" s="19" t="str">
        <f>IFERROR(IF(INDEX('1. Descriptive Extraction'!$H$3:$H$73,MATCH($A71,'1. Descriptive Extraction'!$A$3:$A$73,0))="","",INDEX('1. Descriptive Extraction'!$H$3:$H$73,MATCH($A71,'1. Descriptive Extraction'!$A$3:$A$73,0))),"")</f>
        <v>Retrospective real-world</v>
      </c>
      <c r="E71" s="19" t="str">
        <f>IFERROR(IF(INDEX('1. Descriptive Extraction'!$Z$3:$Z$73,MATCH($A71,'1. Descriptive Extraction'!$A$3:$A$73,0))="","",INDEX('1. Descriptive Extraction'!$Z$3:$Z$73,MATCH($A71,'1. Descriptive Extraction'!$A$3:$A$73,0))),"")</f>
        <v>2 - Retrospective real-world data</v>
      </c>
      <c r="F71" s="19" t="str">
        <f>IFERROR(IF(INDEX('1. Descriptive Extraction'!$AA$3:$AA$73,MATCH($A71,'1. Descriptive Extraction'!$A$3:$A$73,0))="","",INDEX('1. Descriptive Extraction'!$AA$3:$AA$73,MATCH($A71,'1. Descriptive Extraction'!$A$3:$A$73,0))),"")</f>
        <v>Authentic field-generated / real clinical data</v>
      </c>
      <c r="G71" s="19" t="str">
        <f>IFERROR(IF(INDEX('2. Domain Appraisal'!$I$3:$I$73,MATCH($A71,'2. Domain Appraisal'!$A$3:$A$73,0))="","",INDEX('2. Domain Appraisal'!$I$3:$I$73,MATCH($A71,'2. Domain Appraisal'!$A$3:$A$73,0))),"")</f>
        <v>Partial</v>
      </c>
      <c r="H71" s="19" t="str">
        <f>IFERROR(IF(INDEX('2. Domain Appraisal'!$R$3:$R$73,MATCH($A71,'2. Domain Appraisal'!$A$3:$A$73,0))="","",INDEX('2. Domain Appraisal'!$R$3:$R$73,MATCH($A71,'2. Domain Appraisal'!$A$3:$A$73,0))),"")</f>
        <v>Partial</v>
      </c>
      <c r="I71" s="19" t="str">
        <f>IFERROR(IF(INDEX('2. Domain Appraisal'!$Z$3:$Z$73,MATCH($A71,'2. Domain Appraisal'!$A$3:$A$73,0))="","",INDEX('2. Domain Appraisal'!$Z$3:$Z$73,MATCH($A71,'2. Domain Appraisal'!$A$3:$A$73,0))),"")</f>
        <v>Partial</v>
      </c>
      <c r="J71" s="19" t="str">
        <f>IFERROR(IF(INDEX('2. Domain Appraisal'!$AH$3:$AH$73,MATCH($A71,'2. Domain Appraisal'!$A$3:$A$73,0))="","",INDEX('2. Domain Appraisal'!$AH$3:$AH$73,MATCH($A71,'2. Domain Appraisal'!$A$3:$A$73,0))),"")</f>
        <v>Limited</v>
      </c>
      <c r="K71" s="19" t="str">
        <f>IFERROR(IF(INDEX('2. Domain Appraisal'!$AP$3:$AP$73,MATCH($A71,'2. Domain Appraisal'!$A$3:$A$73,0))="","",INDEX('2. Domain Appraisal'!$AP$3:$AP$73,MATCH($A71,'2. Domain Appraisal'!$A$3:$A$73,0))),"")</f>
        <v>Partial</v>
      </c>
      <c r="L71" s="19" t="str">
        <f>IFERROR(IF(INDEX('3. Framework Appraisal'!$C$3:$C$73,MATCH($A71,'3. Framework Appraisal'!$A$3:$A$73,0))="","",INDEX('3. Framework Appraisal'!$C$3:$C$73,MATCH($A71,'3. Framework Appraisal'!$A$3:$A$73,0))),"")</f>
        <v>STARD-AI</v>
      </c>
      <c r="M71" s="24">
        <f>IFERROR(IF(INDEX('3. Framework Appraisal'!$M$3:$M$73,MATCH($A71,'3. Framework Appraisal'!$A$3:$A$73,0))="","",INDEX('3. Framework Appraisal'!$M$3:$M$73,MATCH($A71,'3. Framework Appraisal'!$A$3:$A$73,0))),"")</f>
        <v>0.625</v>
      </c>
      <c r="N71" s="18"/>
    </row>
    <row r="72" spans="1:14" ht="61.5" customHeight="1" x14ac:dyDescent="0.2">
      <c r="A72" s="18" t="str">
        <f>'1. Descriptive Extraction'!A72</f>
        <v>S070</v>
      </c>
      <c r="B72" s="18" t="str">
        <f>LEFT('1. Descriptive Extraction'!B72,52)</f>
        <v>Sociodemographic biases in medical decision making b</v>
      </c>
      <c r="C72" s="19" t="str">
        <f>IFERROR(IF(INDEX('1. Descriptive Extraction'!$M$3:$M$73,MATCH($A72,'1. Descriptive Extraction'!$A$3:$A$73,0))="","",INDEX('1. Descriptive Extraction'!$M$3:$M$73,MATCH($A72,'1. Descriptive Extraction'!$A$3:$A$73,0))),"")</f>
        <v>Holistic clinical advice / general guidance</v>
      </c>
      <c r="D72" s="19" t="str">
        <f>IFERROR(IF(INDEX('1. Descriptive Extraction'!$H$3:$H$73,MATCH($A72,'1. Descriptive Extraction'!$A$3:$A$73,0))="","",INDEX('1. Descriptive Extraction'!$H$3:$H$73,MATCH($A72,'1. Descriptive Extraction'!$A$3:$A$73,0))),"")</f>
        <v>Benchmark / in-silico</v>
      </c>
      <c r="E72" s="19" t="str">
        <f>IFERROR(IF(INDEX('1. Descriptive Extraction'!$Z$3:$Z$73,MATCH($A72,'1. Descriptive Extraction'!$A$3:$A$73,0))="","",INDEX('1. Descriptive Extraction'!$Z$3:$Z$73,MATCH($A72,'1. Descriptive Extraction'!$A$3:$A$73,0))),"")</f>
        <v>1 - Benchmark / in-silico</v>
      </c>
      <c r="F72" s="19" t="str">
        <f>IFERROR(IF(INDEX('1. Descriptive Extraction'!$AA$3:$AA$73,MATCH($A72,'1. Descriptive Extraction'!$A$3:$A$73,0))="","",INDEX('1. Descriptive Extraction'!$AA$3:$AA$73,MATCH($A72,'1. Descriptive Extraction'!$A$3:$A$73,0))),"")</f>
        <v>Mixed</v>
      </c>
      <c r="G72" s="19" t="str">
        <f>IFERROR(IF(INDEX('2. Domain Appraisal'!$I$3:$I$73,MATCH($A72,'2. Domain Appraisal'!$A$3:$A$73,0))="","",INDEX('2. Domain Appraisal'!$I$3:$I$73,MATCH($A72,'2. Domain Appraisal'!$A$3:$A$73,0))),"")</f>
        <v>Partial</v>
      </c>
      <c r="H72" s="19" t="str">
        <f>IFERROR(IF(INDEX('2. Domain Appraisal'!$R$3:$R$73,MATCH($A72,'2. Domain Appraisal'!$A$3:$A$73,0))="","",INDEX('2. Domain Appraisal'!$R$3:$R$73,MATCH($A72,'2. Domain Appraisal'!$A$3:$A$73,0))),"")</f>
        <v>Partial</v>
      </c>
      <c r="I72" s="19" t="str">
        <f>IFERROR(IF(INDEX('2. Domain Appraisal'!$Z$3:$Z$73,MATCH($A72,'2. Domain Appraisal'!$A$3:$A$73,0))="","",INDEX('2. Domain Appraisal'!$Z$3:$Z$73,MATCH($A72,'2. Domain Appraisal'!$A$3:$A$73,0))),"")</f>
        <v>Partial</v>
      </c>
      <c r="J72" s="19" t="str">
        <f>IFERROR(IF(INDEX('2. Domain Appraisal'!$AH$3:$AH$73,MATCH($A72,'2. Domain Appraisal'!$A$3:$A$73,0))="","",INDEX('2. Domain Appraisal'!$AH$3:$AH$73,MATCH($A72,'2. Domain Appraisal'!$A$3:$A$73,0))),"")</f>
        <v>Strong</v>
      </c>
      <c r="K72" s="19" t="str">
        <f>IFERROR(IF(INDEX('2. Domain Appraisal'!$AP$3:$AP$73,MATCH($A72,'2. Domain Appraisal'!$A$3:$A$73,0))="","",INDEX('2. Domain Appraisal'!$AP$3:$AP$73,MATCH($A72,'2. Domain Appraisal'!$A$3:$A$73,0))),"")</f>
        <v>Limited</v>
      </c>
      <c r="L72" s="19" t="str">
        <f>IFERROR(IF(INDEX('3. Framework Appraisal'!$C$3:$C$73,MATCH($A72,'3. Framework Appraisal'!$A$3:$A$73,0))="","",INDEX('3. Framework Appraisal'!$C$3:$C$73,MATCH($A72,'3. Framework Appraisal'!$A$3:$A$73,0))),"")</f>
        <v>TRIPOD-LLM</v>
      </c>
      <c r="M72" s="24">
        <f>IFERROR(IF(INDEX('3. Framework Appraisal'!$M$3:$M$73,MATCH($A72,'3. Framework Appraisal'!$A$3:$A$73,0))="","",INDEX('3. Framework Appraisal'!$M$3:$M$73,MATCH($A72,'3. Framework Appraisal'!$A$3:$A$73,0))),"")</f>
        <v>0.8125</v>
      </c>
      <c r="N72" s="18"/>
    </row>
    <row r="73" spans="1:14" ht="61.5" customHeight="1" x14ac:dyDescent="0.2">
      <c r="A73" s="18" t="str">
        <f>'1. Descriptive Extraction'!A73</f>
        <v>S071</v>
      </c>
      <c r="B73" s="18" t="str">
        <f>LEFT('1. Descriptive Extraction'!B73,52)</f>
        <v>Evaluating large language model workflows in clinica</v>
      </c>
      <c r="C73" s="19" t="str">
        <f>IFERROR(IF(INDEX('1. Descriptive Extraction'!$M$3:$M$73,MATCH($A73,'1. Descriptive Extraction'!$A$3:$A$73,0))="","",INDEX('1. Descriptive Extraction'!$M$3:$M$73,MATCH($A73,'1. Descriptive Extraction'!$A$3:$A$73,0))),"")</f>
        <v>Diagnosis + Triage / severity / urgency + Referral / escalation</v>
      </c>
      <c r="D73" s="19" t="str">
        <f>IFERROR(IF(INDEX('1. Descriptive Extraction'!$H$3:$H$73,MATCH($A73,'1. Descriptive Extraction'!$A$3:$A$73,0))="","",INDEX('1. Descriptive Extraction'!$H$3:$H$73,MATCH($A73,'1. Descriptive Extraction'!$A$3:$A$73,0))),"")</f>
        <v>Retrospective real-world</v>
      </c>
      <c r="E73" s="19" t="str">
        <f>IFERROR(IF(INDEX('1. Descriptive Extraction'!$Z$3:$Z$73,MATCH($A73,'1. Descriptive Extraction'!$A$3:$A$73,0))="","",INDEX('1. Descriptive Extraction'!$Z$3:$Z$73,MATCH($A73,'1. Descriptive Extraction'!$A$3:$A$73,0))),"")</f>
        <v>2 - Retrospective real-world data</v>
      </c>
      <c r="F73" s="19" t="str">
        <f>IFERROR(IF(INDEX('1. Descriptive Extraction'!$AA$3:$AA$73,MATCH($A73,'1. Descriptive Extraction'!$A$3:$A$73,0))="","",INDEX('1. Descriptive Extraction'!$AA$3:$AA$73,MATCH($A73,'1. Descriptive Extraction'!$A$3:$A$73,0))),"")</f>
        <v>Authentic field-generated / real clinical data</v>
      </c>
      <c r="G73" s="19" t="str">
        <f>IFERROR(IF(INDEX('2. Domain Appraisal'!$I$3:$I$73,MATCH($A73,'2. Domain Appraisal'!$A$3:$A$73,0))="","",INDEX('2. Domain Appraisal'!$I$3:$I$73,MATCH($A73,'2. Domain Appraisal'!$A$3:$A$73,0))),"")</f>
        <v>Partial</v>
      </c>
      <c r="H73" s="19" t="str">
        <f>IFERROR(IF(INDEX('2. Domain Appraisal'!$R$3:$R$73,MATCH($A73,'2. Domain Appraisal'!$A$3:$A$73,0))="","",INDEX('2. Domain Appraisal'!$R$3:$R$73,MATCH($A73,'2. Domain Appraisal'!$A$3:$A$73,0))),"")</f>
        <v>Partial</v>
      </c>
      <c r="I73" s="19" t="str">
        <f>IFERROR(IF(INDEX('2. Domain Appraisal'!$Z$3:$Z$73,MATCH($A73,'2. Domain Appraisal'!$A$3:$A$73,0))="","",INDEX('2. Domain Appraisal'!$Z$3:$Z$73,MATCH($A73,'2. Domain Appraisal'!$A$3:$A$73,0))),"")</f>
        <v>Partial</v>
      </c>
      <c r="J73" s="19" t="str">
        <f>IFERROR(IF(INDEX('2. Domain Appraisal'!$AH$3:$AH$73,MATCH($A73,'2. Domain Appraisal'!$A$3:$A$73,0))="","",INDEX('2. Domain Appraisal'!$AH$3:$AH$73,MATCH($A73,'2. Domain Appraisal'!$A$3:$A$73,0))),"")</f>
        <v>Limited</v>
      </c>
      <c r="K73" s="19" t="str">
        <f>IFERROR(IF(INDEX('2. Domain Appraisal'!$AP$3:$AP$73,MATCH($A73,'2. Domain Appraisal'!$A$3:$A$73,0))="","",INDEX('2. Domain Appraisal'!$AP$3:$AP$73,MATCH($A73,'2. Domain Appraisal'!$A$3:$A$73,0))),"")</f>
        <v>Partial</v>
      </c>
      <c r="L73" s="19" t="str">
        <f>IFERROR(IF(INDEX('3. Framework Appraisal'!$C$3:$C$73,MATCH($A73,'3. Framework Appraisal'!$A$3:$A$73,0))="","",INDEX('3. Framework Appraisal'!$C$3:$C$73,MATCH($A73,'3. Framework Appraisal'!$A$3:$A$73,0))),"")</f>
        <v>TRIPOD-LLM</v>
      </c>
      <c r="M73" s="24">
        <f>IFERROR(IF(INDEX('3. Framework Appraisal'!$M$3:$M$73,MATCH($A73,'3. Framework Appraisal'!$A$3:$A$73,0))="","",INDEX('3. Framework Appraisal'!$M$3:$M$73,MATCH($A73,'3. Framework Appraisal'!$A$3:$A$73,0))),"")</f>
        <v>0.6875</v>
      </c>
      <c r="N73" s="18"/>
    </row>
    <row r="74" spans="1:14" ht="18" customHeight="1" x14ac:dyDescent="0.2">
      <c r="A74" s="3"/>
      <c r="B74" s="3"/>
      <c r="C74" s="3"/>
      <c r="D74" s="3"/>
      <c r="E74" s="3"/>
      <c r="F74" s="3"/>
      <c r="G74" s="3"/>
      <c r="H74" s="3"/>
      <c r="I74" s="3"/>
      <c r="J74" s="3"/>
      <c r="K74" s="3"/>
      <c r="L74" s="3"/>
      <c r="M74" s="3"/>
      <c r="N74" s="3"/>
    </row>
    <row r="75" spans="1:14" ht="33" customHeight="1" x14ac:dyDescent="0.2">
      <c r="A75" s="56" t="s">
        <v>4771</v>
      </c>
      <c r="B75" s="56"/>
      <c r="C75" s="56"/>
      <c r="D75" s="56"/>
      <c r="E75" s="56"/>
      <c r="F75" s="56"/>
      <c r="G75" s="56"/>
      <c r="H75" s="56"/>
      <c r="I75" s="56"/>
      <c r="J75" s="56"/>
      <c r="K75" s="56"/>
      <c r="L75" s="56"/>
      <c r="M75" s="56"/>
      <c r="N75" s="56"/>
    </row>
  </sheetData>
  <mergeCells count="2">
    <mergeCell ref="A1:N1"/>
    <mergeCell ref="A75:N75"/>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73"/>
  <sheetViews>
    <sheetView zoomScaleNormal="100" workbookViewId="0">
      <pane xSplit="5" ySplit="2" topLeftCell="AM24" activePane="bottomRight" state="frozen"/>
      <selection pane="topRight" activeCell="AM1" sqref="AM1"/>
      <selection pane="bottomLeft" activeCell="A24" sqref="A24"/>
      <selection pane="bottomRight" activeCell="C27" sqref="C27"/>
    </sheetView>
  </sheetViews>
  <sheetFormatPr defaultColWidth="8.5703125" defaultRowHeight="12.75" x14ac:dyDescent="0.2"/>
  <cols>
    <col min="1" max="1" width="9" customWidth="1"/>
    <col min="2" max="2" width="13" customWidth="1"/>
    <col min="3" max="3" width="40" customWidth="1"/>
    <col min="4" max="4" width="20" customWidth="1"/>
    <col min="5" max="5" width="34" customWidth="1"/>
    <col min="6" max="8" width="7" customWidth="1"/>
    <col min="9" max="10" width="11" customWidth="1"/>
    <col min="11" max="12" width="7" customWidth="1"/>
    <col min="13" max="14" width="11" customWidth="1"/>
    <col min="15" max="16" width="7" customWidth="1"/>
    <col min="17" max="18" width="11" customWidth="1"/>
    <col min="19" max="22" width="7" customWidth="1"/>
    <col min="23" max="25" width="11" customWidth="1"/>
    <col min="26" max="28" width="7" customWidth="1"/>
    <col min="29" max="30" width="11" customWidth="1"/>
    <col min="31" max="34" width="7" customWidth="1"/>
    <col min="35" max="36" width="11" customWidth="1"/>
    <col min="37" max="40" width="7" customWidth="1"/>
    <col min="41" max="42" width="11" customWidth="1"/>
    <col min="43" max="49" width="7" customWidth="1"/>
    <col min="50" max="56" width="11" customWidth="1"/>
    <col min="57" max="57" width="40" customWidth="1"/>
  </cols>
  <sheetData>
    <row r="1" spans="1:57" ht="30" customHeight="1" x14ac:dyDescent="0.2">
      <c r="A1" s="57" t="s">
        <v>4772</v>
      </c>
      <c r="B1" s="57"/>
      <c r="C1" s="57"/>
      <c r="D1" s="57"/>
      <c r="E1" s="57"/>
      <c r="F1" s="57" t="s">
        <v>4773</v>
      </c>
      <c r="G1" s="57"/>
      <c r="H1" s="57"/>
      <c r="I1" s="57"/>
      <c r="J1" s="57"/>
      <c r="K1" s="57" t="s">
        <v>4774</v>
      </c>
      <c r="L1" s="57"/>
      <c r="M1" s="57"/>
      <c r="N1" s="57"/>
      <c r="O1" s="57" t="s">
        <v>4775</v>
      </c>
      <c r="P1" s="57"/>
      <c r="Q1" s="57"/>
      <c r="R1" s="57"/>
      <c r="S1" s="57" t="s">
        <v>4776</v>
      </c>
      <c r="T1" s="57"/>
      <c r="U1" s="57"/>
      <c r="V1" s="57"/>
      <c r="W1" s="57"/>
      <c r="X1" s="57" t="s">
        <v>4777</v>
      </c>
      <c r="Y1" s="57"/>
      <c r="Z1" s="57" t="s">
        <v>4778</v>
      </c>
      <c r="AA1" s="57"/>
      <c r="AB1" s="57"/>
      <c r="AC1" s="57"/>
      <c r="AD1" s="57"/>
      <c r="AE1" s="57" t="s">
        <v>4779</v>
      </c>
      <c r="AF1" s="57"/>
      <c r="AG1" s="57"/>
      <c r="AH1" s="57"/>
      <c r="AI1" s="57"/>
      <c r="AJ1" s="57"/>
      <c r="AK1" s="57" t="s">
        <v>4780</v>
      </c>
      <c r="AL1" s="57"/>
      <c r="AM1" s="57"/>
      <c r="AN1" s="57"/>
      <c r="AO1" s="57"/>
      <c r="AP1" s="57"/>
      <c r="AQ1" s="57" t="s">
        <v>4781</v>
      </c>
      <c r="AR1" s="57"/>
      <c r="AS1" s="57"/>
      <c r="AT1" s="57"/>
      <c r="AU1" s="57"/>
      <c r="AV1" s="57"/>
      <c r="AW1" s="57"/>
      <c r="AX1" s="57"/>
      <c r="AY1" s="57" t="s">
        <v>4782</v>
      </c>
      <c r="AZ1" s="57"/>
      <c r="BA1" s="57" t="s">
        <v>4783</v>
      </c>
      <c r="BB1" s="57"/>
      <c r="BC1" s="57"/>
      <c r="BD1" s="57"/>
      <c r="BE1" s="57"/>
    </row>
    <row r="2" spans="1:57" ht="33.75" customHeight="1" x14ac:dyDescent="0.2">
      <c r="A2" s="28" t="s">
        <v>65</v>
      </c>
      <c r="B2" s="28" t="s">
        <v>4784</v>
      </c>
      <c r="C2" s="28" t="s">
        <v>4785</v>
      </c>
      <c r="D2" s="28" t="s">
        <v>4786</v>
      </c>
      <c r="E2" s="28" t="s">
        <v>4787</v>
      </c>
      <c r="F2" s="28" t="s">
        <v>4788</v>
      </c>
      <c r="G2" s="28" t="s">
        <v>4789</v>
      </c>
      <c r="H2" s="28" t="s">
        <v>4790</v>
      </c>
      <c r="I2" s="28" t="s">
        <v>4791</v>
      </c>
      <c r="J2" s="28" t="s">
        <v>4792</v>
      </c>
      <c r="K2" s="28" t="s">
        <v>4793</v>
      </c>
      <c r="L2" s="28" t="s">
        <v>4794</v>
      </c>
      <c r="M2" s="28" t="s">
        <v>4795</v>
      </c>
      <c r="N2" s="28" t="s">
        <v>4796</v>
      </c>
      <c r="O2" s="28" t="s">
        <v>4797</v>
      </c>
      <c r="P2" s="28" t="s">
        <v>4798</v>
      </c>
      <c r="Q2" s="28" t="s">
        <v>4799</v>
      </c>
      <c r="R2" s="28" t="s">
        <v>4800</v>
      </c>
      <c r="S2" s="28" t="s">
        <v>4801</v>
      </c>
      <c r="T2" s="28" t="s">
        <v>4802</v>
      </c>
      <c r="U2" s="28" t="s">
        <v>4803</v>
      </c>
      <c r="V2" s="28" t="s">
        <v>4804</v>
      </c>
      <c r="W2" s="28" t="s">
        <v>4805</v>
      </c>
      <c r="X2" s="28" t="s">
        <v>4806</v>
      </c>
      <c r="Y2" s="28" t="s">
        <v>4807</v>
      </c>
      <c r="Z2" s="28" t="s">
        <v>4808</v>
      </c>
      <c r="AA2" s="28" t="s">
        <v>4809</v>
      </c>
      <c r="AB2" s="28" t="s">
        <v>4810</v>
      </c>
      <c r="AC2" s="28" t="s">
        <v>4811</v>
      </c>
      <c r="AD2" s="28" t="s">
        <v>4812</v>
      </c>
      <c r="AE2" s="28" t="s">
        <v>4813</v>
      </c>
      <c r="AF2" s="28" t="s">
        <v>4814</v>
      </c>
      <c r="AG2" s="28" t="s">
        <v>4815</v>
      </c>
      <c r="AH2" s="28" t="s">
        <v>4816</v>
      </c>
      <c r="AI2" s="28" t="s">
        <v>4817</v>
      </c>
      <c r="AJ2" s="28" t="s">
        <v>4818</v>
      </c>
      <c r="AK2" s="28" t="s">
        <v>4819</v>
      </c>
      <c r="AL2" s="28" t="s">
        <v>4820</v>
      </c>
      <c r="AM2" s="28" t="s">
        <v>4821</v>
      </c>
      <c r="AN2" s="28" t="s">
        <v>4822</v>
      </c>
      <c r="AO2" s="28" t="s">
        <v>4823</v>
      </c>
      <c r="AP2" s="28" t="s">
        <v>4824</v>
      </c>
      <c r="AQ2" s="28" t="s">
        <v>4825</v>
      </c>
      <c r="AR2" s="28" t="s">
        <v>4826</v>
      </c>
      <c r="AS2" s="28" t="s">
        <v>4827</v>
      </c>
      <c r="AT2" s="28" t="s">
        <v>4828</v>
      </c>
      <c r="AU2" s="28" t="s">
        <v>4829</v>
      </c>
      <c r="AV2" s="28" t="s">
        <v>4830</v>
      </c>
      <c r="AW2" s="28" t="s">
        <v>4831</v>
      </c>
      <c r="AX2" s="28" t="s">
        <v>4832</v>
      </c>
      <c r="AY2" s="28" t="s">
        <v>4833</v>
      </c>
      <c r="AZ2" s="28" t="s">
        <v>4834</v>
      </c>
      <c r="BA2" s="28" t="s">
        <v>4835</v>
      </c>
      <c r="BB2" s="28" t="s">
        <v>4836</v>
      </c>
      <c r="BC2" s="28" t="s">
        <v>4837</v>
      </c>
      <c r="BD2" s="28" t="s">
        <v>4838</v>
      </c>
      <c r="BE2" s="28" t="s">
        <v>4839</v>
      </c>
    </row>
    <row r="3" spans="1:57" ht="32.25" customHeight="1" x14ac:dyDescent="0.2">
      <c r="A3" s="29" t="s">
        <v>235</v>
      </c>
      <c r="B3" s="30" t="s">
        <v>4840</v>
      </c>
      <c r="C3" s="30" t="s">
        <v>4841</v>
      </c>
      <c r="D3" s="30" t="s">
        <v>241</v>
      </c>
      <c r="E3" s="30" t="s">
        <v>4842</v>
      </c>
      <c r="F3" s="29"/>
      <c r="G3" s="29"/>
      <c r="H3" s="29"/>
      <c r="I3" s="31" t="str">
        <f t="shared" ref="I3:I34" si="0">IF($B3&lt;&gt;"QUADAS-2","",IF(COUNTIF(F3:H3,"N"),"High",IF(COUNTIF(F3:H3,"Y")=3,"Low","Unclear")))</f>
        <v/>
      </c>
      <c r="J3" s="32"/>
      <c r="K3" s="29"/>
      <c r="L3" s="29"/>
      <c r="M3" s="31" t="str">
        <f t="shared" ref="M3:M34" si="1">IF($B3&lt;&gt;"QUADAS-2","",IF(COUNTIF(K3:L3,"N"),"High",IF(COUNTIF(K3:L3,"Y")=2,"Low","Unclear")))</f>
        <v/>
      </c>
      <c r="N3" s="32"/>
      <c r="O3" s="29"/>
      <c r="P3" s="29"/>
      <c r="Q3" s="31" t="str">
        <f t="shared" ref="Q3:Q34" si="2">IF($B3&lt;&gt;"QUADAS-2","",IF(COUNTIF(O3:P3,"N"),"High",IF(COUNTIF(O3:P3,"Y")=2,"Low","Unclear")))</f>
        <v/>
      </c>
      <c r="R3" s="32"/>
      <c r="S3" s="29"/>
      <c r="T3" s="29"/>
      <c r="U3" s="29"/>
      <c r="V3" s="29"/>
      <c r="W3" s="31" t="str">
        <f t="shared" ref="W3:W34" si="3">IF($B3&lt;&gt;"QUADAS-2","",IF(COUNTIF(S3:V3,"N"),"High",IF(COUNTIF(S3:V3,"Y")=4,"Low","Unclear")))</f>
        <v/>
      </c>
      <c r="X3" s="31" t="str">
        <f t="shared" ref="X3:X34" si="4">IF($B3&lt;&gt;"QUADAS-2","",IF(OR(I3="High",M3="High",Q3="High",W3="High"),"High",IF(AND(I3="Low",M3="Low",Q3="Low",W3="Low"),"Low","Unclear")))</f>
        <v/>
      </c>
      <c r="Y3" s="31" t="str">
        <f t="shared" ref="Y3:Y34" si="5">IF($B3&lt;&gt;"QUADAS-2","",IF(OR(J3="High",N3="High",R3="High"),"High",IF(AND(J3="Low",N3="Low",R3="Low"),"Low","Unclear")))</f>
        <v/>
      </c>
      <c r="Z3" s="29"/>
      <c r="AA3" s="29"/>
      <c r="AB3" s="29"/>
      <c r="AC3" s="31" t="str">
        <f t="shared" ref="AC3:AC34" si="6">IF($B3&lt;&gt;"PROBAST+AI","",IF(OR(COUNTIF(Z3:AB3,"N"),COUNTIF(Z3:AB3,"PN")),"High",IF(COUNTIF(Z3:AB3,"Y")+COUNTIF(Z3:AB3,"PY")+COUNTIF(Z3:AB3,"NA")=3,"Low","Unclear")))</f>
        <v/>
      </c>
      <c r="AD3" s="32"/>
      <c r="AE3" s="29"/>
      <c r="AF3" s="29"/>
      <c r="AG3" s="29"/>
      <c r="AH3" s="29"/>
      <c r="AI3" s="31" t="str">
        <f t="shared" ref="AI3:AI34" si="7">IF($B3&lt;&gt;"PROBAST+AI","",IF(OR(COUNTIF(AE3:AH3,"N"),COUNTIF(AE3:AH3,"PN")),"High",IF(COUNTIF(AE3:AH3,"Y")+COUNTIF(AE3:AH3,"PY")+COUNTIF(AE3:AH3,"NA")=4,"Low","Unclear")))</f>
        <v/>
      </c>
      <c r="AJ3" s="32"/>
      <c r="AK3" s="29"/>
      <c r="AL3" s="29"/>
      <c r="AM3" s="29"/>
      <c r="AN3" s="29"/>
      <c r="AO3" s="31" t="str">
        <f t="shared" ref="AO3:AO34" si="8">IF($B3&lt;&gt;"PROBAST+AI","",IF(OR(COUNTIF(AK3:AN3,"N"),COUNTIF(AK3:AN3,"PN")),"High",IF(COUNTIF(AK3:AN3,"Y")+COUNTIF(AK3:AN3,"PY")+COUNTIF(AK3:AN3,"NA")=4,"Low","Unclear")))</f>
        <v/>
      </c>
      <c r="AP3" s="32"/>
      <c r="AQ3" s="29"/>
      <c r="AR3" s="29"/>
      <c r="AS3" s="29"/>
      <c r="AT3" s="29"/>
      <c r="AU3" s="29"/>
      <c r="AV3" s="29"/>
      <c r="AW3" s="29"/>
      <c r="AX3" s="31" t="str">
        <f t="shared" ref="AX3:AX34" si="9">IF($B3&lt;&gt;"PROBAST+AI","",IF(OR(COUNTIF(AQ3:AW3,"N"),COUNTIF(AQ3:AW3,"PN")),"High",IF(COUNTIF(AQ3:AW3,"Y")+COUNTIF(AQ3:AW3,"PY")+COUNTIF(AQ3:AW3,"NA")=7,"Low","Unclear")))</f>
        <v/>
      </c>
      <c r="AY3" s="31" t="str">
        <f t="shared" ref="AY3:AY34" si="10">IF($B3&lt;&gt;"PROBAST+AI","",IF(OR(AC3="High",AI3="High",AO3="High",AX3="High"),"High",IF(AND(AC3="Low",AI3="Low",AO3="Low",AX3="Low"),"Low","Unclear")))</f>
        <v/>
      </c>
      <c r="AZ3" s="31" t="str">
        <f t="shared" ref="AZ3:AZ34" si="11">IF($B3&lt;&gt;"PROBAST+AI","",IF(OR(AD3="High",AJ3="High",AP3="High"),"High",IF(AND(AD3="Low",AJ3="Low",AP3="Low"),"Low","Unclear")))</f>
        <v/>
      </c>
      <c r="BA3" s="31" t="str">
        <f t="shared" ref="BA3:BA34" si="12">IF($B3="QUADAS-2",X3,IF($B3="PROBAST+AI",AY3,"n/a"))</f>
        <v>n/a</v>
      </c>
      <c r="BB3" s="33"/>
      <c r="BC3" s="31" t="str">
        <f t="shared" ref="BC3:BC34" si="13">IF($B3="QUADAS-2",Y3,IF($B3="PROBAST+AI",AZ3,"n/a"))</f>
        <v>n/a</v>
      </c>
      <c r="BD3" s="33"/>
      <c r="BE3" s="30"/>
    </row>
    <row r="4" spans="1:57" ht="32.25" customHeight="1" x14ac:dyDescent="0.2">
      <c r="A4" s="29" t="s">
        <v>277</v>
      </c>
      <c r="B4" s="30" t="s">
        <v>4843</v>
      </c>
      <c r="C4" s="30" t="s">
        <v>4844</v>
      </c>
      <c r="D4" s="30" t="s">
        <v>283</v>
      </c>
      <c r="E4" s="30" t="s">
        <v>4845</v>
      </c>
      <c r="F4" s="29" t="s">
        <v>4846</v>
      </c>
      <c r="G4" s="29" t="s">
        <v>4847</v>
      </c>
      <c r="H4" s="29" t="s">
        <v>4847</v>
      </c>
      <c r="I4" s="31" t="str">
        <f t="shared" si="0"/>
        <v>Unclear</v>
      </c>
      <c r="J4" s="32" t="s">
        <v>307</v>
      </c>
      <c r="K4" s="29" t="s">
        <v>4847</v>
      </c>
      <c r="L4" s="29" t="s">
        <v>4847</v>
      </c>
      <c r="M4" s="31" t="str">
        <f t="shared" si="1"/>
        <v>Low</v>
      </c>
      <c r="N4" s="32" t="s">
        <v>270</v>
      </c>
      <c r="O4" s="29" t="s">
        <v>4847</v>
      </c>
      <c r="P4" s="29" t="s">
        <v>4847</v>
      </c>
      <c r="Q4" s="31" t="str">
        <f t="shared" si="2"/>
        <v>Low</v>
      </c>
      <c r="R4" s="32" t="s">
        <v>270</v>
      </c>
      <c r="S4" s="29" t="s">
        <v>4847</v>
      </c>
      <c r="T4" s="29" t="s">
        <v>4847</v>
      </c>
      <c r="U4" s="29" t="s">
        <v>4847</v>
      </c>
      <c r="V4" s="29" t="s">
        <v>4847</v>
      </c>
      <c r="W4" s="31" t="str">
        <f t="shared" si="3"/>
        <v>Low</v>
      </c>
      <c r="X4" s="31" t="str">
        <f t="shared" si="4"/>
        <v>Unclear</v>
      </c>
      <c r="Y4" s="31" t="str">
        <f t="shared" si="5"/>
        <v>High</v>
      </c>
      <c r="Z4" s="29"/>
      <c r="AA4" s="29"/>
      <c r="AB4" s="29"/>
      <c r="AC4" s="31" t="str">
        <f t="shared" si="6"/>
        <v/>
      </c>
      <c r="AD4" s="32"/>
      <c r="AE4" s="29"/>
      <c r="AF4" s="29"/>
      <c r="AG4" s="29"/>
      <c r="AH4" s="29"/>
      <c r="AI4" s="31" t="str">
        <f t="shared" si="7"/>
        <v/>
      </c>
      <c r="AJ4" s="32"/>
      <c r="AK4" s="29"/>
      <c r="AL4" s="29"/>
      <c r="AM4" s="29"/>
      <c r="AN4" s="29"/>
      <c r="AO4" s="31" t="str">
        <f t="shared" si="8"/>
        <v/>
      </c>
      <c r="AP4" s="32"/>
      <c r="AQ4" s="29"/>
      <c r="AR4" s="29"/>
      <c r="AS4" s="29"/>
      <c r="AT4" s="29"/>
      <c r="AU4" s="29"/>
      <c r="AV4" s="29"/>
      <c r="AW4" s="29"/>
      <c r="AX4" s="31" t="str">
        <f t="shared" si="9"/>
        <v/>
      </c>
      <c r="AY4" s="31" t="str">
        <f t="shared" si="10"/>
        <v/>
      </c>
      <c r="AZ4" s="31" t="str">
        <f t="shared" si="11"/>
        <v/>
      </c>
      <c r="BA4" s="31" t="str">
        <f t="shared" si="12"/>
        <v>Unclear</v>
      </c>
      <c r="BB4" s="33" t="s">
        <v>373</v>
      </c>
      <c r="BC4" s="31" t="str">
        <f t="shared" si="13"/>
        <v>High</v>
      </c>
      <c r="BD4" s="33" t="s">
        <v>307</v>
      </c>
      <c r="BE4" s="30" t="s">
        <v>4848</v>
      </c>
    </row>
    <row r="5" spans="1:57" ht="32.25" customHeight="1" x14ac:dyDescent="0.2">
      <c r="A5" s="29" t="s">
        <v>310</v>
      </c>
      <c r="B5" s="30" t="s">
        <v>4843</v>
      </c>
      <c r="C5" s="30" t="s">
        <v>4849</v>
      </c>
      <c r="D5" s="30" t="s">
        <v>283</v>
      </c>
      <c r="E5" s="30" t="s">
        <v>4850</v>
      </c>
      <c r="F5" s="29" t="s">
        <v>4846</v>
      </c>
      <c r="G5" s="29" t="s">
        <v>4847</v>
      </c>
      <c r="H5" s="29" t="s">
        <v>4851</v>
      </c>
      <c r="I5" s="31" t="str">
        <f t="shared" si="0"/>
        <v>High</v>
      </c>
      <c r="J5" s="32" t="s">
        <v>307</v>
      </c>
      <c r="K5" s="29" t="s">
        <v>4847</v>
      </c>
      <c r="L5" s="29" t="s">
        <v>4847</v>
      </c>
      <c r="M5" s="31" t="str">
        <f t="shared" si="1"/>
        <v>Low</v>
      </c>
      <c r="N5" s="32" t="s">
        <v>270</v>
      </c>
      <c r="O5" s="29" t="s">
        <v>4851</v>
      </c>
      <c r="P5" s="29" t="s">
        <v>4847</v>
      </c>
      <c r="Q5" s="31" t="str">
        <f t="shared" si="2"/>
        <v>High</v>
      </c>
      <c r="R5" s="32" t="s">
        <v>270</v>
      </c>
      <c r="S5" s="29" t="s">
        <v>4847</v>
      </c>
      <c r="T5" s="29" t="s">
        <v>4847</v>
      </c>
      <c r="U5" s="29" t="s">
        <v>4847</v>
      </c>
      <c r="V5" s="29" t="s">
        <v>4851</v>
      </c>
      <c r="W5" s="31" t="str">
        <f t="shared" si="3"/>
        <v>High</v>
      </c>
      <c r="X5" s="31" t="str">
        <f t="shared" si="4"/>
        <v>High</v>
      </c>
      <c r="Y5" s="31" t="str">
        <f t="shared" si="5"/>
        <v>High</v>
      </c>
      <c r="Z5" s="29"/>
      <c r="AA5" s="29"/>
      <c r="AB5" s="29"/>
      <c r="AC5" s="31" t="str">
        <f t="shared" si="6"/>
        <v/>
      </c>
      <c r="AD5" s="32"/>
      <c r="AE5" s="29"/>
      <c r="AF5" s="29"/>
      <c r="AG5" s="29"/>
      <c r="AH5" s="29"/>
      <c r="AI5" s="31" t="str">
        <f t="shared" si="7"/>
        <v/>
      </c>
      <c r="AJ5" s="32"/>
      <c r="AK5" s="29"/>
      <c r="AL5" s="29"/>
      <c r="AM5" s="29"/>
      <c r="AN5" s="29"/>
      <c r="AO5" s="31" t="str">
        <f t="shared" si="8"/>
        <v/>
      </c>
      <c r="AP5" s="32"/>
      <c r="AQ5" s="29"/>
      <c r="AR5" s="29"/>
      <c r="AS5" s="29"/>
      <c r="AT5" s="29"/>
      <c r="AU5" s="29"/>
      <c r="AV5" s="29"/>
      <c r="AW5" s="29"/>
      <c r="AX5" s="31" t="str">
        <f t="shared" si="9"/>
        <v/>
      </c>
      <c r="AY5" s="31" t="str">
        <f t="shared" si="10"/>
        <v/>
      </c>
      <c r="AZ5" s="31" t="str">
        <f t="shared" si="11"/>
        <v/>
      </c>
      <c r="BA5" s="31" t="str">
        <f t="shared" si="12"/>
        <v>High</v>
      </c>
      <c r="BB5" s="33" t="s">
        <v>307</v>
      </c>
      <c r="BC5" s="31" t="str">
        <f t="shared" si="13"/>
        <v>High</v>
      </c>
      <c r="BD5" s="33" t="s">
        <v>307</v>
      </c>
      <c r="BE5" s="30" t="s">
        <v>4852</v>
      </c>
    </row>
    <row r="6" spans="1:57" ht="32.25" customHeight="1" x14ac:dyDescent="0.2">
      <c r="A6" s="29" t="s">
        <v>341</v>
      </c>
      <c r="B6" s="30" t="s">
        <v>4843</v>
      </c>
      <c r="C6" s="30" t="s">
        <v>4853</v>
      </c>
      <c r="D6" s="30" t="s">
        <v>347</v>
      </c>
      <c r="E6" s="30" t="s">
        <v>4854</v>
      </c>
      <c r="F6" s="29" t="s">
        <v>4851</v>
      </c>
      <c r="G6" s="29" t="s">
        <v>4847</v>
      </c>
      <c r="H6" s="29" t="s">
        <v>4847</v>
      </c>
      <c r="I6" s="31" t="str">
        <f t="shared" si="0"/>
        <v>High</v>
      </c>
      <c r="J6" s="32" t="s">
        <v>307</v>
      </c>
      <c r="K6" s="29" t="s">
        <v>4847</v>
      </c>
      <c r="L6" s="29" t="s">
        <v>4847</v>
      </c>
      <c r="M6" s="31" t="str">
        <f t="shared" si="1"/>
        <v>Low</v>
      </c>
      <c r="N6" s="32" t="s">
        <v>373</v>
      </c>
      <c r="O6" s="29" t="s">
        <v>4847</v>
      </c>
      <c r="P6" s="29" t="s">
        <v>4847</v>
      </c>
      <c r="Q6" s="31" t="str">
        <f t="shared" si="2"/>
        <v>Low</v>
      </c>
      <c r="R6" s="32" t="s">
        <v>270</v>
      </c>
      <c r="S6" s="29" t="s">
        <v>4847</v>
      </c>
      <c r="T6" s="29" t="s">
        <v>4847</v>
      </c>
      <c r="U6" s="29" t="s">
        <v>4847</v>
      </c>
      <c r="V6" s="29" t="s">
        <v>4847</v>
      </c>
      <c r="W6" s="31" t="str">
        <f t="shared" si="3"/>
        <v>Low</v>
      </c>
      <c r="X6" s="31" t="str">
        <f t="shared" si="4"/>
        <v>High</v>
      </c>
      <c r="Y6" s="31" t="str">
        <f t="shared" si="5"/>
        <v>High</v>
      </c>
      <c r="Z6" s="29"/>
      <c r="AA6" s="29"/>
      <c r="AB6" s="29"/>
      <c r="AC6" s="31" t="str">
        <f t="shared" si="6"/>
        <v/>
      </c>
      <c r="AD6" s="32"/>
      <c r="AE6" s="29"/>
      <c r="AF6" s="29"/>
      <c r="AG6" s="29"/>
      <c r="AH6" s="29"/>
      <c r="AI6" s="31" t="str">
        <f t="shared" si="7"/>
        <v/>
      </c>
      <c r="AJ6" s="32"/>
      <c r="AK6" s="29"/>
      <c r="AL6" s="29"/>
      <c r="AM6" s="29"/>
      <c r="AN6" s="29"/>
      <c r="AO6" s="31" t="str">
        <f t="shared" si="8"/>
        <v/>
      </c>
      <c r="AP6" s="32"/>
      <c r="AQ6" s="29"/>
      <c r="AR6" s="29"/>
      <c r="AS6" s="29"/>
      <c r="AT6" s="29"/>
      <c r="AU6" s="29"/>
      <c r="AV6" s="29"/>
      <c r="AW6" s="29"/>
      <c r="AX6" s="31" t="str">
        <f t="shared" si="9"/>
        <v/>
      </c>
      <c r="AY6" s="31" t="str">
        <f t="shared" si="10"/>
        <v/>
      </c>
      <c r="AZ6" s="31" t="str">
        <f t="shared" si="11"/>
        <v/>
      </c>
      <c r="BA6" s="31" t="str">
        <f t="shared" si="12"/>
        <v>High</v>
      </c>
      <c r="BB6" s="33" t="s">
        <v>307</v>
      </c>
      <c r="BC6" s="31" t="str">
        <f t="shared" si="13"/>
        <v>High</v>
      </c>
      <c r="BD6" s="33" t="s">
        <v>307</v>
      </c>
      <c r="BE6" s="30" t="s">
        <v>4855</v>
      </c>
    </row>
    <row r="7" spans="1:57" ht="32.25" customHeight="1" x14ac:dyDescent="0.2">
      <c r="A7" s="29" t="s">
        <v>377</v>
      </c>
      <c r="B7" s="30" t="s">
        <v>4840</v>
      </c>
      <c r="C7" s="30" t="s">
        <v>4856</v>
      </c>
      <c r="D7" s="30" t="s">
        <v>382</v>
      </c>
      <c r="E7" s="30" t="s">
        <v>4857</v>
      </c>
      <c r="F7" s="29"/>
      <c r="G7" s="29"/>
      <c r="H7" s="29"/>
      <c r="I7" s="31" t="str">
        <f t="shared" si="0"/>
        <v/>
      </c>
      <c r="J7" s="32"/>
      <c r="K7" s="29"/>
      <c r="L7" s="29"/>
      <c r="M7" s="31" t="str">
        <f t="shared" si="1"/>
        <v/>
      </c>
      <c r="N7" s="32"/>
      <c r="O7" s="29"/>
      <c r="P7" s="29"/>
      <c r="Q7" s="31" t="str">
        <f t="shared" si="2"/>
        <v/>
      </c>
      <c r="R7" s="32"/>
      <c r="S7" s="29"/>
      <c r="T7" s="29"/>
      <c r="U7" s="29"/>
      <c r="V7" s="29"/>
      <c r="W7" s="31" t="str">
        <f t="shared" si="3"/>
        <v/>
      </c>
      <c r="X7" s="31" t="str">
        <f t="shared" si="4"/>
        <v/>
      </c>
      <c r="Y7" s="31" t="str">
        <f t="shared" si="5"/>
        <v/>
      </c>
      <c r="Z7" s="29"/>
      <c r="AA7" s="29"/>
      <c r="AB7" s="29"/>
      <c r="AC7" s="31" t="str">
        <f t="shared" si="6"/>
        <v/>
      </c>
      <c r="AD7" s="32"/>
      <c r="AE7" s="29"/>
      <c r="AF7" s="29"/>
      <c r="AG7" s="29"/>
      <c r="AH7" s="29"/>
      <c r="AI7" s="31" t="str">
        <f t="shared" si="7"/>
        <v/>
      </c>
      <c r="AJ7" s="32"/>
      <c r="AK7" s="29"/>
      <c r="AL7" s="29"/>
      <c r="AM7" s="29"/>
      <c r="AN7" s="29"/>
      <c r="AO7" s="31" t="str">
        <f t="shared" si="8"/>
        <v/>
      </c>
      <c r="AP7" s="32"/>
      <c r="AQ7" s="29"/>
      <c r="AR7" s="29"/>
      <c r="AS7" s="29"/>
      <c r="AT7" s="29"/>
      <c r="AU7" s="29"/>
      <c r="AV7" s="29"/>
      <c r="AW7" s="29"/>
      <c r="AX7" s="31" t="str">
        <f t="shared" si="9"/>
        <v/>
      </c>
      <c r="AY7" s="31" t="str">
        <f t="shared" si="10"/>
        <v/>
      </c>
      <c r="AZ7" s="31" t="str">
        <f t="shared" si="11"/>
        <v/>
      </c>
      <c r="BA7" s="31" t="str">
        <f t="shared" si="12"/>
        <v>n/a</v>
      </c>
      <c r="BB7" s="33"/>
      <c r="BC7" s="31" t="str">
        <f t="shared" si="13"/>
        <v>n/a</v>
      </c>
      <c r="BD7" s="33"/>
      <c r="BE7" s="30"/>
    </row>
    <row r="8" spans="1:57" ht="32.25" customHeight="1" x14ac:dyDescent="0.2">
      <c r="A8" s="29" t="s">
        <v>408</v>
      </c>
      <c r="B8" s="30" t="s">
        <v>4858</v>
      </c>
      <c r="C8" s="30" t="s">
        <v>4859</v>
      </c>
      <c r="D8" s="30" t="s">
        <v>283</v>
      </c>
      <c r="E8" s="30" t="s">
        <v>4860</v>
      </c>
      <c r="F8" s="29"/>
      <c r="G8" s="29"/>
      <c r="H8" s="29"/>
      <c r="I8" s="31" t="str">
        <f t="shared" si="0"/>
        <v/>
      </c>
      <c r="J8" s="32"/>
      <c r="K8" s="29"/>
      <c r="L8" s="29"/>
      <c r="M8" s="31" t="str">
        <f t="shared" si="1"/>
        <v/>
      </c>
      <c r="N8" s="32"/>
      <c r="O8" s="29"/>
      <c r="P8" s="29"/>
      <c r="Q8" s="31" t="str">
        <f t="shared" si="2"/>
        <v/>
      </c>
      <c r="R8" s="32"/>
      <c r="S8" s="29"/>
      <c r="T8" s="29"/>
      <c r="U8" s="29"/>
      <c r="V8" s="29"/>
      <c r="W8" s="31" t="str">
        <f t="shared" si="3"/>
        <v/>
      </c>
      <c r="X8" s="31" t="str">
        <f t="shared" si="4"/>
        <v/>
      </c>
      <c r="Y8" s="31" t="str">
        <f t="shared" si="5"/>
        <v/>
      </c>
      <c r="Z8" s="29" t="s">
        <v>4847</v>
      </c>
      <c r="AA8" s="29" t="s">
        <v>4847</v>
      </c>
      <c r="AB8" s="29" t="s">
        <v>4861</v>
      </c>
      <c r="AC8" s="31" t="str">
        <f t="shared" si="6"/>
        <v>Low</v>
      </c>
      <c r="AD8" s="32" t="s">
        <v>307</v>
      </c>
      <c r="AE8" s="29" t="s">
        <v>4847</v>
      </c>
      <c r="AF8" s="29" t="s">
        <v>4861</v>
      </c>
      <c r="AG8" s="29" t="s">
        <v>4861</v>
      </c>
      <c r="AH8" s="29" t="s">
        <v>4847</v>
      </c>
      <c r="AI8" s="31" t="str">
        <f t="shared" si="7"/>
        <v>Low</v>
      </c>
      <c r="AJ8" s="32" t="s">
        <v>307</v>
      </c>
      <c r="AK8" s="29" t="s">
        <v>4847</v>
      </c>
      <c r="AL8" s="29" t="s">
        <v>4847</v>
      </c>
      <c r="AM8" s="29" t="s">
        <v>4862</v>
      </c>
      <c r="AN8" s="29" t="s">
        <v>4861</v>
      </c>
      <c r="AO8" s="31" t="str">
        <f t="shared" si="8"/>
        <v>High</v>
      </c>
      <c r="AP8" s="32" t="s">
        <v>270</v>
      </c>
      <c r="AQ8" s="29" t="s">
        <v>4847</v>
      </c>
      <c r="AR8" s="29" t="s">
        <v>4861</v>
      </c>
      <c r="AS8" s="29" t="s">
        <v>4861</v>
      </c>
      <c r="AT8" s="29" t="s">
        <v>4861</v>
      </c>
      <c r="AU8" s="29" t="s">
        <v>4847</v>
      </c>
      <c r="AV8" s="29" t="s">
        <v>2541</v>
      </c>
      <c r="AW8" s="29" t="s">
        <v>4861</v>
      </c>
      <c r="AX8" s="31" t="str">
        <f t="shared" si="9"/>
        <v>Low</v>
      </c>
      <c r="AY8" s="31" t="str">
        <f t="shared" si="10"/>
        <v>High</v>
      </c>
      <c r="AZ8" s="31" t="str">
        <f t="shared" si="11"/>
        <v>High</v>
      </c>
      <c r="BA8" s="31" t="str">
        <f t="shared" si="12"/>
        <v>High</v>
      </c>
      <c r="BB8" s="33" t="s">
        <v>307</v>
      </c>
      <c r="BC8" s="31" t="str">
        <f t="shared" si="13"/>
        <v>High</v>
      </c>
      <c r="BD8" s="33" t="s">
        <v>307</v>
      </c>
      <c r="BE8" s="30" t="s">
        <v>4863</v>
      </c>
    </row>
    <row r="9" spans="1:57" ht="32.25" customHeight="1" x14ac:dyDescent="0.2">
      <c r="A9" s="29" t="s">
        <v>439</v>
      </c>
      <c r="B9" s="30" t="s">
        <v>4858</v>
      </c>
      <c r="C9" s="30" t="s">
        <v>4864</v>
      </c>
      <c r="D9" s="30" t="s">
        <v>283</v>
      </c>
      <c r="E9" s="30" t="s">
        <v>4865</v>
      </c>
      <c r="F9" s="29"/>
      <c r="G9" s="29"/>
      <c r="H9" s="29"/>
      <c r="I9" s="31" t="str">
        <f t="shared" si="0"/>
        <v/>
      </c>
      <c r="J9" s="32"/>
      <c r="K9" s="29"/>
      <c r="L9" s="29"/>
      <c r="M9" s="31" t="str">
        <f t="shared" si="1"/>
        <v/>
      </c>
      <c r="N9" s="32"/>
      <c r="O9" s="29"/>
      <c r="P9" s="29"/>
      <c r="Q9" s="31" t="str">
        <f t="shared" si="2"/>
        <v/>
      </c>
      <c r="R9" s="32"/>
      <c r="S9" s="29"/>
      <c r="T9" s="29"/>
      <c r="U9" s="29"/>
      <c r="V9" s="29"/>
      <c r="W9" s="31" t="str">
        <f t="shared" si="3"/>
        <v/>
      </c>
      <c r="X9" s="31" t="str">
        <f t="shared" si="4"/>
        <v/>
      </c>
      <c r="Y9" s="31" t="str">
        <f t="shared" si="5"/>
        <v/>
      </c>
      <c r="Z9" s="29" t="s">
        <v>4847</v>
      </c>
      <c r="AA9" s="29" t="s">
        <v>4847</v>
      </c>
      <c r="AB9" s="29" t="s">
        <v>4861</v>
      </c>
      <c r="AC9" s="31" t="str">
        <f t="shared" si="6"/>
        <v>Low</v>
      </c>
      <c r="AD9" s="32" t="s">
        <v>307</v>
      </c>
      <c r="AE9" s="29" t="s">
        <v>4847</v>
      </c>
      <c r="AF9" s="29" t="s">
        <v>4847</v>
      </c>
      <c r="AG9" s="29" t="s">
        <v>4861</v>
      </c>
      <c r="AH9" s="29" t="s">
        <v>4847</v>
      </c>
      <c r="AI9" s="31" t="str">
        <f t="shared" si="7"/>
        <v>Low</v>
      </c>
      <c r="AJ9" s="32" t="s">
        <v>307</v>
      </c>
      <c r="AK9" s="29" t="s">
        <v>4847</v>
      </c>
      <c r="AL9" s="29" t="s">
        <v>4847</v>
      </c>
      <c r="AM9" s="29" t="s">
        <v>4862</v>
      </c>
      <c r="AN9" s="29" t="s">
        <v>4847</v>
      </c>
      <c r="AO9" s="31" t="str">
        <f t="shared" si="8"/>
        <v>High</v>
      </c>
      <c r="AP9" s="32" t="s">
        <v>270</v>
      </c>
      <c r="AQ9" s="29" t="s">
        <v>4847</v>
      </c>
      <c r="AR9" s="29" t="s">
        <v>4847</v>
      </c>
      <c r="AS9" s="29" t="s">
        <v>4861</v>
      </c>
      <c r="AT9" s="29" t="s">
        <v>4861</v>
      </c>
      <c r="AU9" s="29" t="s">
        <v>4861</v>
      </c>
      <c r="AV9" s="29" t="s">
        <v>2541</v>
      </c>
      <c r="AW9" s="29" t="s">
        <v>4861</v>
      </c>
      <c r="AX9" s="31" t="str">
        <f t="shared" si="9"/>
        <v>Low</v>
      </c>
      <c r="AY9" s="31" t="str">
        <f t="shared" si="10"/>
        <v>High</v>
      </c>
      <c r="AZ9" s="31" t="str">
        <f t="shared" si="11"/>
        <v>High</v>
      </c>
      <c r="BA9" s="31" t="str">
        <f t="shared" si="12"/>
        <v>High</v>
      </c>
      <c r="BB9" s="33" t="s">
        <v>307</v>
      </c>
      <c r="BC9" s="31" t="str">
        <f t="shared" si="13"/>
        <v>High</v>
      </c>
      <c r="BD9" s="33" t="s">
        <v>307</v>
      </c>
      <c r="BE9" s="30" t="s">
        <v>4866</v>
      </c>
    </row>
    <row r="10" spans="1:57" ht="32.25" customHeight="1" x14ac:dyDescent="0.2">
      <c r="A10" s="29" t="s">
        <v>470</v>
      </c>
      <c r="B10" s="30" t="s">
        <v>4843</v>
      </c>
      <c r="C10" s="30" t="s">
        <v>4867</v>
      </c>
      <c r="D10" s="30" t="s">
        <v>347</v>
      </c>
      <c r="E10" s="30" t="s">
        <v>4868</v>
      </c>
      <c r="F10" s="29" t="s">
        <v>4851</v>
      </c>
      <c r="G10" s="29" t="s">
        <v>4847</v>
      </c>
      <c r="H10" s="29" t="s">
        <v>4847</v>
      </c>
      <c r="I10" s="31" t="str">
        <f t="shared" si="0"/>
        <v>High</v>
      </c>
      <c r="J10" s="32" t="s">
        <v>307</v>
      </c>
      <c r="K10" s="29" t="s">
        <v>4847</v>
      </c>
      <c r="L10" s="29" t="s">
        <v>4847</v>
      </c>
      <c r="M10" s="31" t="str">
        <f t="shared" si="1"/>
        <v>Low</v>
      </c>
      <c r="N10" s="32" t="s">
        <v>373</v>
      </c>
      <c r="O10" s="29" t="s">
        <v>4847</v>
      </c>
      <c r="P10" s="29" t="s">
        <v>4847</v>
      </c>
      <c r="Q10" s="31" t="str">
        <f t="shared" si="2"/>
        <v>Low</v>
      </c>
      <c r="R10" s="32" t="s">
        <v>270</v>
      </c>
      <c r="S10" s="29" t="s">
        <v>4847</v>
      </c>
      <c r="T10" s="29" t="s">
        <v>4847</v>
      </c>
      <c r="U10" s="29" t="s">
        <v>4847</v>
      </c>
      <c r="V10" s="29" t="s">
        <v>4847</v>
      </c>
      <c r="W10" s="31" t="str">
        <f t="shared" si="3"/>
        <v>Low</v>
      </c>
      <c r="X10" s="31" t="str">
        <f t="shared" si="4"/>
        <v>High</v>
      </c>
      <c r="Y10" s="31" t="str">
        <f t="shared" si="5"/>
        <v>High</v>
      </c>
      <c r="Z10" s="29"/>
      <c r="AA10" s="29"/>
      <c r="AB10" s="29"/>
      <c r="AC10" s="31" t="str">
        <f t="shared" si="6"/>
        <v/>
      </c>
      <c r="AD10" s="32"/>
      <c r="AE10" s="29"/>
      <c r="AF10" s="29"/>
      <c r="AG10" s="29"/>
      <c r="AH10" s="29"/>
      <c r="AI10" s="31" t="str">
        <f t="shared" si="7"/>
        <v/>
      </c>
      <c r="AJ10" s="32"/>
      <c r="AK10" s="29"/>
      <c r="AL10" s="29"/>
      <c r="AM10" s="29"/>
      <c r="AN10" s="29"/>
      <c r="AO10" s="31" t="str">
        <f t="shared" si="8"/>
        <v/>
      </c>
      <c r="AP10" s="32"/>
      <c r="AQ10" s="29"/>
      <c r="AR10" s="29"/>
      <c r="AS10" s="29"/>
      <c r="AT10" s="29"/>
      <c r="AU10" s="29"/>
      <c r="AV10" s="29"/>
      <c r="AW10" s="29"/>
      <c r="AX10" s="31" t="str">
        <f t="shared" si="9"/>
        <v/>
      </c>
      <c r="AY10" s="31" t="str">
        <f t="shared" si="10"/>
        <v/>
      </c>
      <c r="AZ10" s="31" t="str">
        <f t="shared" si="11"/>
        <v/>
      </c>
      <c r="BA10" s="31" t="str">
        <f t="shared" si="12"/>
        <v>High</v>
      </c>
      <c r="BB10" s="33" t="s">
        <v>307</v>
      </c>
      <c r="BC10" s="31" t="str">
        <f t="shared" si="13"/>
        <v>High</v>
      </c>
      <c r="BD10" s="33" t="s">
        <v>307</v>
      </c>
      <c r="BE10" s="30" t="s">
        <v>4869</v>
      </c>
    </row>
    <row r="11" spans="1:57" ht="32.25" customHeight="1" x14ac:dyDescent="0.2">
      <c r="A11" s="29" t="s">
        <v>506</v>
      </c>
      <c r="B11" s="30" t="s">
        <v>4840</v>
      </c>
      <c r="C11" s="30" t="s">
        <v>4870</v>
      </c>
      <c r="D11" s="30" t="s">
        <v>241</v>
      </c>
      <c r="E11" s="30" t="s">
        <v>4871</v>
      </c>
      <c r="F11" s="29"/>
      <c r="G11" s="29"/>
      <c r="H11" s="29"/>
      <c r="I11" s="31" t="str">
        <f t="shared" si="0"/>
        <v/>
      </c>
      <c r="J11" s="32"/>
      <c r="K11" s="29"/>
      <c r="L11" s="29"/>
      <c r="M11" s="31" t="str">
        <f t="shared" si="1"/>
        <v/>
      </c>
      <c r="N11" s="32"/>
      <c r="O11" s="29"/>
      <c r="P11" s="29"/>
      <c r="Q11" s="31" t="str">
        <f t="shared" si="2"/>
        <v/>
      </c>
      <c r="R11" s="32"/>
      <c r="S11" s="29"/>
      <c r="T11" s="29"/>
      <c r="U11" s="29"/>
      <c r="V11" s="29"/>
      <c r="W11" s="31" t="str">
        <f t="shared" si="3"/>
        <v/>
      </c>
      <c r="X11" s="31" t="str">
        <f t="shared" si="4"/>
        <v/>
      </c>
      <c r="Y11" s="31" t="str">
        <f t="shared" si="5"/>
        <v/>
      </c>
      <c r="Z11" s="29"/>
      <c r="AA11" s="29"/>
      <c r="AB11" s="29"/>
      <c r="AC11" s="31" t="str">
        <f t="shared" si="6"/>
        <v/>
      </c>
      <c r="AD11" s="32"/>
      <c r="AE11" s="29"/>
      <c r="AF11" s="29"/>
      <c r="AG11" s="29"/>
      <c r="AH11" s="29"/>
      <c r="AI11" s="31" t="str">
        <f t="shared" si="7"/>
        <v/>
      </c>
      <c r="AJ11" s="32"/>
      <c r="AK11" s="29"/>
      <c r="AL11" s="29"/>
      <c r="AM11" s="29"/>
      <c r="AN11" s="29"/>
      <c r="AO11" s="31" t="str">
        <f t="shared" si="8"/>
        <v/>
      </c>
      <c r="AP11" s="32"/>
      <c r="AQ11" s="29"/>
      <c r="AR11" s="29"/>
      <c r="AS11" s="29"/>
      <c r="AT11" s="29"/>
      <c r="AU11" s="29"/>
      <c r="AV11" s="29"/>
      <c r="AW11" s="29"/>
      <c r="AX11" s="31" t="str">
        <f t="shared" si="9"/>
        <v/>
      </c>
      <c r="AY11" s="31" t="str">
        <f t="shared" si="10"/>
        <v/>
      </c>
      <c r="AZ11" s="31" t="str">
        <f t="shared" si="11"/>
        <v/>
      </c>
      <c r="BA11" s="31" t="str">
        <f t="shared" si="12"/>
        <v>n/a</v>
      </c>
      <c r="BB11" s="33"/>
      <c r="BC11" s="31" t="str">
        <f t="shared" si="13"/>
        <v>n/a</v>
      </c>
      <c r="BD11" s="33"/>
      <c r="BE11" s="30"/>
    </row>
    <row r="12" spans="1:57" ht="32.25" customHeight="1" x14ac:dyDescent="0.2">
      <c r="A12" s="29" t="s">
        <v>541</v>
      </c>
      <c r="B12" s="30" t="s">
        <v>4843</v>
      </c>
      <c r="C12" s="30" t="s">
        <v>4872</v>
      </c>
      <c r="D12" s="30" t="s">
        <v>241</v>
      </c>
      <c r="E12" s="30" t="s">
        <v>4873</v>
      </c>
      <c r="F12" s="29" t="s">
        <v>4851</v>
      </c>
      <c r="G12" s="29" t="s">
        <v>4847</v>
      </c>
      <c r="H12" s="29" t="s">
        <v>4851</v>
      </c>
      <c r="I12" s="31" t="str">
        <f t="shared" si="0"/>
        <v>High</v>
      </c>
      <c r="J12" s="32" t="s">
        <v>307</v>
      </c>
      <c r="K12" s="29" t="s">
        <v>4847</v>
      </c>
      <c r="L12" s="29" t="s">
        <v>4847</v>
      </c>
      <c r="M12" s="31" t="str">
        <f t="shared" si="1"/>
        <v>Low</v>
      </c>
      <c r="N12" s="32" t="s">
        <v>270</v>
      </c>
      <c r="O12" s="29" t="s">
        <v>4847</v>
      </c>
      <c r="P12" s="29" t="s">
        <v>4847</v>
      </c>
      <c r="Q12" s="31" t="str">
        <f t="shared" si="2"/>
        <v>Low</v>
      </c>
      <c r="R12" s="32" t="s">
        <v>270</v>
      </c>
      <c r="S12" s="29" t="s">
        <v>4847</v>
      </c>
      <c r="T12" s="29" t="s">
        <v>4847</v>
      </c>
      <c r="U12" s="29" t="s">
        <v>4847</v>
      </c>
      <c r="V12" s="29" t="s">
        <v>4851</v>
      </c>
      <c r="W12" s="31" t="str">
        <f t="shared" si="3"/>
        <v>High</v>
      </c>
      <c r="X12" s="31" t="str">
        <f t="shared" si="4"/>
        <v>High</v>
      </c>
      <c r="Y12" s="31" t="str">
        <f t="shared" si="5"/>
        <v>High</v>
      </c>
      <c r="Z12" s="29"/>
      <c r="AA12" s="29"/>
      <c r="AB12" s="29"/>
      <c r="AC12" s="31" t="str">
        <f t="shared" si="6"/>
        <v/>
      </c>
      <c r="AD12" s="32"/>
      <c r="AE12" s="29"/>
      <c r="AF12" s="29"/>
      <c r="AG12" s="29"/>
      <c r="AH12" s="29"/>
      <c r="AI12" s="31" t="str">
        <f t="shared" si="7"/>
        <v/>
      </c>
      <c r="AJ12" s="32"/>
      <c r="AK12" s="29"/>
      <c r="AL12" s="29"/>
      <c r="AM12" s="29"/>
      <c r="AN12" s="29"/>
      <c r="AO12" s="31" t="str">
        <f t="shared" si="8"/>
        <v/>
      </c>
      <c r="AP12" s="32"/>
      <c r="AQ12" s="29"/>
      <c r="AR12" s="29"/>
      <c r="AS12" s="29"/>
      <c r="AT12" s="29"/>
      <c r="AU12" s="29"/>
      <c r="AV12" s="29"/>
      <c r="AW12" s="29"/>
      <c r="AX12" s="31" t="str">
        <f t="shared" si="9"/>
        <v/>
      </c>
      <c r="AY12" s="31" t="str">
        <f t="shared" si="10"/>
        <v/>
      </c>
      <c r="AZ12" s="31" t="str">
        <f t="shared" si="11"/>
        <v/>
      </c>
      <c r="BA12" s="31" t="str">
        <f t="shared" si="12"/>
        <v>High</v>
      </c>
      <c r="BB12" s="33" t="s">
        <v>307</v>
      </c>
      <c r="BC12" s="31" t="str">
        <f t="shared" si="13"/>
        <v>High</v>
      </c>
      <c r="BD12" s="33" t="s">
        <v>307</v>
      </c>
      <c r="BE12" s="30" t="s">
        <v>4874</v>
      </c>
    </row>
    <row r="13" spans="1:57" ht="32.25" customHeight="1" x14ac:dyDescent="0.2">
      <c r="A13" s="29" t="s">
        <v>577</v>
      </c>
      <c r="B13" s="30" t="s">
        <v>4840</v>
      </c>
      <c r="C13" s="30" t="s">
        <v>4875</v>
      </c>
      <c r="D13" s="30" t="s">
        <v>347</v>
      </c>
      <c r="E13" s="30" t="s">
        <v>4876</v>
      </c>
      <c r="F13" s="29"/>
      <c r="G13" s="29"/>
      <c r="H13" s="29"/>
      <c r="I13" s="31" t="str">
        <f t="shared" si="0"/>
        <v/>
      </c>
      <c r="J13" s="32"/>
      <c r="K13" s="29"/>
      <c r="L13" s="29"/>
      <c r="M13" s="31" t="str">
        <f t="shared" si="1"/>
        <v/>
      </c>
      <c r="N13" s="32"/>
      <c r="O13" s="29"/>
      <c r="P13" s="29"/>
      <c r="Q13" s="31" t="str">
        <f t="shared" si="2"/>
        <v/>
      </c>
      <c r="R13" s="32"/>
      <c r="S13" s="29"/>
      <c r="T13" s="29"/>
      <c r="U13" s="29"/>
      <c r="V13" s="29"/>
      <c r="W13" s="31" t="str">
        <f t="shared" si="3"/>
        <v/>
      </c>
      <c r="X13" s="31" t="str">
        <f t="shared" si="4"/>
        <v/>
      </c>
      <c r="Y13" s="31" t="str">
        <f t="shared" si="5"/>
        <v/>
      </c>
      <c r="Z13" s="29"/>
      <c r="AA13" s="29"/>
      <c r="AB13" s="29"/>
      <c r="AC13" s="31" t="str">
        <f t="shared" si="6"/>
        <v/>
      </c>
      <c r="AD13" s="32"/>
      <c r="AE13" s="29"/>
      <c r="AF13" s="29"/>
      <c r="AG13" s="29"/>
      <c r="AH13" s="29"/>
      <c r="AI13" s="31" t="str">
        <f t="shared" si="7"/>
        <v/>
      </c>
      <c r="AJ13" s="32"/>
      <c r="AK13" s="29"/>
      <c r="AL13" s="29"/>
      <c r="AM13" s="29"/>
      <c r="AN13" s="29"/>
      <c r="AO13" s="31" t="str">
        <f t="shared" si="8"/>
        <v/>
      </c>
      <c r="AP13" s="32"/>
      <c r="AQ13" s="29"/>
      <c r="AR13" s="29"/>
      <c r="AS13" s="29"/>
      <c r="AT13" s="29"/>
      <c r="AU13" s="29"/>
      <c r="AV13" s="29"/>
      <c r="AW13" s="29"/>
      <c r="AX13" s="31" t="str">
        <f t="shared" si="9"/>
        <v/>
      </c>
      <c r="AY13" s="31" t="str">
        <f t="shared" si="10"/>
        <v/>
      </c>
      <c r="AZ13" s="31" t="str">
        <f t="shared" si="11"/>
        <v/>
      </c>
      <c r="BA13" s="31" t="str">
        <f t="shared" si="12"/>
        <v>n/a</v>
      </c>
      <c r="BB13" s="33"/>
      <c r="BC13" s="31" t="str">
        <f t="shared" si="13"/>
        <v>n/a</v>
      </c>
      <c r="BD13" s="33"/>
      <c r="BE13" s="30"/>
    </row>
    <row r="14" spans="1:57" ht="32.25" customHeight="1" x14ac:dyDescent="0.2">
      <c r="A14" s="29" t="s">
        <v>612</v>
      </c>
      <c r="B14" s="30" t="s">
        <v>4840</v>
      </c>
      <c r="C14" s="30" t="s">
        <v>4877</v>
      </c>
      <c r="D14" s="30" t="s">
        <v>241</v>
      </c>
      <c r="E14" s="30" t="s">
        <v>4878</v>
      </c>
      <c r="F14" s="29"/>
      <c r="G14" s="29"/>
      <c r="H14" s="29"/>
      <c r="I14" s="31" t="str">
        <f t="shared" si="0"/>
        <v/>
      </c>
      <c r="J14" s="32"/>
      <c r="K14" s="29"/>
      <c r="L14" s="29"/>
      <c r="M14" s="31" t="str">
        <f t="shared" si="1"/>
        <v/>
      </c>
      <c r="N14" s="32"/>
      <c r="O14" s="29"/>
      <c r="P14" s="29"/>
      <c r="Q14" s="31" t="str">
        <f t="shared" si="2"/>
        <v/>
      </c>
      <c r="R14" s="32"/>
      <c r="S14" s="29"/>
      <c r="T14" s="29"/>
      <c r="U14" s="29"/>
      <c r="V14" s="29"/>
      <c r="W14" s="31" t="str">
        <f t="shared" si="3"/>
        <v/>
      </c>
      <c r="X14" s="31" t="str">
        <f t="shared" si="4"/>
        <v/>
      </c>
      <c r="Y14" s="31" t="str">
        <f t="shared" si="5"/>
        <v/>
      </c>
      <c r="Z14" s="29"/>
      <c r="AA14" s="29"/>
      <c r="AB14" s="29"/>
      <c r="AC14" s="31" t="str">
        <f t="shared" si="6"/>
        <v/>
      </c>
      <c r="AD14" s="32"/>
      <c r="AE14" s="29"/>
      <c r="AF14" s="29"/>
      <c r="AG14" s="29"/>
      <c r="AH14" s="29"/>
      <c r="AI14" s="31" t="str">
        <f t="shared" si="7"/>
        <v/>
      </c>
      <c r="AJ14" s="32"/>
      <c r="AK14" s="29"/>
      <c r="AL14" s="29"/>
      <c r="AM14" s="29"/>
      <c r="AN14" s="29"/>
      <c r="AO14" s="31" t="str">
        <f t="shared" si="8"/>
        <v/>
      </c>
      <c r="AP14" s="32"/>
      <c r="AQ14" s="29"/>
      <c r="AR14" s="29"/>
      <c r="AS14" s="29"/>
      <c r="AT14" s="29"/>
      <c r="AU14" s="29"/>
      <c r="AV14" s="29"/>
      <c r="AW14" s="29"/>
      <c r="AX14" s="31" t="str">
        <f t="shared" si="9"/>
        <v/>
      </c>
      <c r="AY14" s="31" t="str">
        <f t="shared" si="10"/>
        <v/>
      </c>
      <c r="AZ14" s="31" t="str">
        <f t="shared" si="11"/>
        <v/>
      </c>
      <c r="BA14" s="31" t="str">
        <f t="shared" si="12"/>
        <v>n/a</v>
      </c>
      <c r="BB14" s="33"/>
      <c r="BC14" s="31" t="str">
        <f t="shared" si="13"/>
        <v>n/a</v>
      </c>
      <c r="BD14" s="33"/>
      <c r="BE14" s="30"/>
    </row>
    <row r="15" spans="1:57" ht="32.25" customHeight="1" x14ac:dyDescent="0.2">
      <c r="A15" s="29" t="s">
        <v>648</v>
      </c>
      <c r="B15" s="30" t="s">
        <v>4843</v>
      </c>
      <c r="C15" s="30" t="s">
        <v>4879</v>
      </c>
      <c r="D15" s="30" t="s">
        <v>241</v>
      </c>
      <c r="E15" s="30" t="s">
        <v>4880</v>
      </c>
      <c r="F15" s="29" t="s">
        <v>4847</v>
      </c>
      <c r="G15" s="29" t="s">
        <v>4847</v>
      </c>
      <c r="H15" s="29" t="s">
        <v>4847</v>
      </c>
      <c r="I15" s="31" t="str">
        <f t="shared" si="0"/>
        <v>Low</v>
      </c>
      <c r="J15" s="32" t="s">
        <v>307</v>
      </c>
      <c r="K15" s="29" t="s">
        <v>4847</v>
      </c>
      <c r="L15" s="29" t="s">
        <v>4847</v>
      </c>
      <c r="M15" s="31" t="str">
        <f t="shared" si="1"/>
        <v>Low</v>
      </c>
      <c r="N15" s="32" t="s">
        <v>373</v>
      </c>
      <c r="O15" s="29" t="s">
        <v>4847</v>
      </c>
      <c r="P15" s="29" t="s">
        <v>4847</v>
      </c>
      <c r="Q15" s="31" t="str">
        <f t="shared" si="2"/>
        <v>Low</v>
      </c>
      <c r="R15" s="32" t="s">
        <v>270</v>
      </c>
      <c r="S15" s="29" t="s">
        <v>4847</v>
      </c>
      <c r="T15" s="29" t="s">
        <v>4847</v>
      </c>
      <c r="U15" s="29" t="s">
        <v>4847</v>
      </c>
      <c r="V15" s="29" t="s">
        <v>4847</v>
      </c>
      <c r="W15" s="31" t="str">
        <f t="shared" si="3"/>
        <v>Low</v>
      </c>
      <c r="X15" s="31" t="str">
        <f t="shared" si="4"/>
        <v>Low</v>
      </c>
      <c r="Y15" s="31" t="str">
        <f t="shared" si="5"/>
        <v>High</v>
      </c>
      <c r="Z15" s="29"/>
      <c r="AA15" s="29"/>
      <c r="AB15" s="29"/>
      <c r="AC15" s="31" t="str">
        <f t="shared" si="6"/>
        <v/>
      </c>
      <c r="AD15" s="32"/>
      <c r="AE15" s="29"/>
      <c r="AF15" s="29"/>
      <c r="AG15" s="29"/>
      <c r="AH15" s="29"/>
      <c r="AI15" s="31" t="str">
        <f t="shared" si="7"/>
        <v/>
      </c>
      <c r="AJ15" s="32"/>
      <c r="AK15" s="29"/>
      <c r="AL15" s="29"/>
      <c r="AM15" s="29"/>
      <c r="AN15" s="29"/>
      <c r="AO15" s="31" t="str">
        <f t="shared" si="8"/>
        <v/>
      </c>
      <c r="AP15" s="32"/>
      <c r="AQ15" s="29"/>
      <c r="AR15" s="29"/>
      <c r="AS15" s="29"/>
      <c r="AT15" s="29"/>
      <c r="AU15" s="29"/>
      <c r="AV15" s="29"/>
      <c r="AW15" s="29"/>
      <c r="AX15" s="31" t="str">
        <f t="shared" si="9"/>
        <v/>
      </c>
      <c r="AY15" s="31" t="str">
        <f t="shared" si="10"/>
        <v/>
      </c>
      <c r="AZ15" s="31" t="str">
        <f t="shared" si="11"/>
        <v/>
      </c>
      <c r="BA15" s="31" t="str">
        <f t="shared" si="12"/>
        <v>Low</v>
      </c>
      <c r="BB15" s="33" t="s">
        <v>270</v>
      </c>
      <c r="BC15" s="31" t="str">
        <f t="shared" si="13"/>
        <v>High</v>
      </c>
      <c r="BD15" s="33" t="s">
        <v>307</v>
      </c>
      <c r="BE15" s="30" t="s">
        <v>4881</v>
      </c>
    </row>
    <row r="16" spans="1:57" ht="32.25" customHeight="1" x14ac:dyDescent="0.2">
      <c r="A16" s="29" t="s">
        <v>685</v>
      </c>
      <c r="B16" s="30" t="s">
        <v>4840</v>
      </c>
      <c r="C16" s="30" t="s">
        <v>4882</v>
      </c>
      <c r="D16" s="30" t="s">
        <v>283</v>
      </c>
      <c r="E16" s="30" t="s">
        <v>4883</v>
      </c>
      <c r="F16" s="29"/>
      <c r="G16" s="29"/>
      <c r="H16" s="29"/>
      <c r="I16" s="31" t="str">
        <f t="shared" si="0"/>
        <v/>
      </c>
      <c r="J16" s="32"/>
      <c r="K16" s="29"/>
      <c r="L16" s="29"/>
      <c r="M16" s="31" t="str">
        <f t="shared" si="1"/>
        <v/>
      </c>
      <c r="N16" s="32"/>
      <c r="O16" s="29"/>
      <c r="P16" s="29"/>
      <c r="Q16" s="31" t="str">
        <f t="shared" si="2"/>
        <v/>
      </c>
      <c r="R16" s="32"/>
      <c r="S16" s="29"/>
      <c r="T16" s="29"/>
      <c r="U16" s="29"/>
      <c r="V16" s="29"/>
      <c r="W16" s="31" t="str">
        <f t="shared" si="3"/>
        <v/>
      </c>
      <c r="X16" s="31" t="str">
        <f t="shared" si="4"/>
        <v/>
      </c>
      <c r="Y16" s="31" t="str">
        <f t="shared" si="5"/>
        <v/>
      </c>
      <c r="Z16" s="29"/>
      <c r="AA16" s="29"/>
      <c r="AB16" s="29"/>
      <c r="AC16" s="31" t="str">
        <f t="shared" si="6"/>
        <v/>
      </c>
      <c r="AD16" s="32"/>
      <c r="AE16" s="29"/>
      <c r="AF16" s="29"/>
      <c r="AG16" s="29"/>
      <c r="AH16" s="29"/>
      <c r="AI16" s="31" t="str">
        <f t="shared" si="7"/>
        <v/>
      </c>
      <c r="AJ16" s="32"/>
      <c r="AK16" s="29"/>
      <c r="AL16" s="29"/>
      <c r="AM16" s="29"/>
      <c r="AN16" s="29"/>
      <c r="AO16" s="31" t="str">
        <f t="shared" si="8"/>
        <v/>
      </c>
      <c r="AP16" s="32"/>
      <c r="AQ16" s="29"/>
      <c r="AR16" s="29"/>
      <c r="AS16" s="29"/>
      <c r="AT16" s="29"/>
      <c r="AU16" s="29"/>
      <c r="AV16" s="29"/>
      <c r="AW16" s="29"/>
      <c r="AX16" s="31" t="str">
        <f t="shared" si="9"/>
        <v/>
      </c>
      <c r="AY16" s="31" t="str">
        <f t="shared" si="10"/>
        <v/>
      </c>
      <c r="AZ16" s="31" t="str">
        <f t="shared" si="11"/>
        <v/>
      </c>
      <c r="BA16" s="31" t="str">
        <f t="shared" si="12"/>
        <v>n/a</v>
      </c>
      <c r="BB16" s="33"/>
      <c r="BC16" s="31" t="str">
        <f t="shared" si="13"/>
        <v>n/a</v>
      </c>
      <c r="BD16" s="33"/>
      <c r="BE16" s="30"/>
    </row>
    <row r="17" spans="1:57" ht="32.25" customHeight="1" x14ac:dyDescent="0.2">
      <c r="A17" s="29" t="s">
        <v>719</v>
      </c>
      <c r="B17" s="30" t="s">
        <v>4843</v>
      </c>
      <c r="C17" s="30" t="s">
        <v>4884</v>
      </c>
      <c r="D17" s="30" t="s">
        <v>241</v>
      </c>
      <c r="E17" s="30" t="s">
        <v>4885</v>
      </c>
      <c r="F17" s="29" t="s">
        <v>4851</v>
      </c>
      <c r="G17" s="29" t="s">
        <v>4847</v>
      </c>
      <c r="H17" s="29" t="s">
        <v>4847</v>
      </c>
      <c r="I17" s="31" t="str">
        <f t="shared" si="0"/>
        <v>High</v>
      </c>
      <c r="J17" s="32" t="s">
        <v>307</v>
      </c>
      <c r="K17" s="29" t="s">
        <v>4847</v>
      </c>
      <c r="L17" s="29" t="s">
        <v>4847</v>
      </c>
      <c r="M17" s="31" t="str">
        <f t="shared" si="1"/>
        <v>Low</v>
      </c>
      <c r="N17" s="32" t="s">
        <v>270</v>
      </c>
      <c r="O17" s="29" t="s">
        <v>4847</v>
      </c>
      <c r="P17" s="29" t="s">
        <v>4847</v>
      </c>
      <c r="Q17" s="31" t="str">
        <f t="shared" si="2"/>
        <v>Low</v>
      </c>
      <c r="R17" s="32" t="s">
        <v>270</v>
      </c>
      <c r="S17" s="29" t="s">
        <v>4847</v>
      </c>
      <c r="T17" s="29" t="s">
        <v>4847</v>
      </c>
      <c r="U17" s="29" t="s">
        <v>4847</v>
      </c>
      <c r="V17" s="29" t="s">
        <v>4847</v>
      </c>
      <c r="W17" s="31" t="str">
        <f t="shared" si="3"/>
        <v>Low</v>
      </c>
      <c r="X17" s="31" t="str">
        <f t="shared" si="4"/>
        <v>High</v>
      </c>
      <c r="Y17" s="31" t="str">
        <f t="shared" si="5"/>
        <v>High</v>
      </c>
      <c r="Z17" s="29"/>
      <c r="AA17" s="29"/>
      <c r="AB17" s="29"/>
      <c r="AC17" s="31" t="str">
        <f t="shared" si="6"/>
        <v/>
      </c>
      <c r="AD17" s="32"/>
      <c r="AE17" s="29"/>
      <c r="AF17" s="29"/>
      <c r="AG17" s="29"/>
      <c r="AH17" s="29"/>
      <c r="AI17" s="31" t="str">
        <f t="shared" si="7"/>
        <v/>
      </c>
      <c r="AJ17" s="32"/>
      <c r="AK17" s="29"/>
      <c r="AL17" s="29"/>
      <c r="AM17" s="29"/>
      <c r="AN17" s="29"/>
      <c r="AO17" s="31" t="str">
        <f t="shared" si="8"/>
        <v/>
      </c>
      <c r="AP17" s="32"/>
      <c r="AQ17" s="29"/>
      <c r="AR17" s="29"/>
      <c r="AS17" s="29"/>
      <c r="AT17" s="29"/>
      <c r="AU17" s="29"/>
      <c r="AV17" s="29"/>
      <c r="AW17" s="29"/>
      <c r="AX17" s="31" t="str">
        <f t="shared" si="9"/>
        <v/>
      </c>
      <c r="AY17" s="31" t="str">
        <f t="shared" si="10"/>
        <v/>
      </c>
      <c r="AZ17" s="31" t="str">
        <f t="shared" si="11"/>
        <v/>
      </c>
      <c r="BA17" s="31" t="str">
        <f t="shared" si="12"/>
        <v>High</v>
      </c>
      <c r="BB17" s="33" t="s">
        <v>307</v>
      </c>
      <c r="BC17" s="31" t="str">
        <f t="shared" si="13"/>
        <v>High</v>
      </c>
      <c r="BD17" s="33" t="s">
        <v>307</v>
      </c>
      <c r="BE17" s="30" t="s">
        <v>4886</v>
      </c>
    </row>
    <row r="18" spans="1:57" ht="21.75" customHeight="1" x14ac:dyDescent="0.2">
      <c r="A18" s="29" t="s">
        <v>755</v>
      </c>
      <c r="B18" s="30" t="s">
        <v>4843</v>
      </c>
      <c r="C18" s="30" t="s">
        <v>4887</v>
      </c>
      <c r="D18" s="30" t="s">
        <v>283</v>
      </c>
      <c r="E18" s="30" t="s">
        <v>773</v>
      </c>
      <c r="F18" s="29" t="s">
        <v>4846</v>
      </c>
      <c r="G18" s="29" t="s">
        <v>4847</v>
      </c>
      <c r="H18" s="29" t="s">
        <v>4847</v>
      </c>
      <c r="I18" s="31" t="str">
        <f t="shared" si="0"/>
        <v>Unclear</v>
      </c>
      <c r="J18" s="32" t="s">
        <v>307</v>
      </c>
      <c r="K18" s="29" t="s">
        <v>4847</v>
      </c>
      <c r="L18" s="29" t="s">
        <v>4847</v>
      </c>
      <c r="M18" s="31" t="str">
        <f t="shared" si="1"/>
        <v>Low</v>
      </c>
      <c r="N18" s="32" t="s">
        <v>270</v>
      </c>
      <c r="O18" s="29" t="s">
        <v>4847</v>
      </c>
      <c r="P18" s="29" t="s">
        <v>4847</v>
      </c>
      <c r="Q18" s="31" t="str">
        <f t="shared" si="2"/>
        <v>Low</v>
      </c>
      <c r="R18" s="32" t="s">
        <v>270</v>
      </c>
      <c r="S18" s="29" t="s">
        <v>4847</v>
      </c>
      <c r="T18" s="29" t="s">
        <v>4847</v>
      </c>
      <c r="U18" s="29" t="s">
        <v>4847</v>
      </c>
      <c r="V18" s="29" t="s">
        <v>4847</v>
      </c>
      <c r="W18" s="31" t="str">
        <f t="shared" si="3"/>
        <v>Low</v>
      </c>
      <c r="X18" s="31" t="str">
        <f t="shared" si="4"/>
        <v>Unclear</v>
      </c>
      <c r="Y18" s="31" t="str">
        <f t="shared" si="5"/>
        <v>High</v>
      </c>
      <c r="Z18" s="29"/>
      <c r="AA18" s="29"/>
      <c r="AB18" s="29"/>
      <c r="AC18" s="31" t="str">
        <f t="shared" si="6"/>
        <v/>
      </c>
      <c r="AD18" s="32"/>
      <c r="AE18" s="29"/>
      <c r="AF18" s="29"/>
      <c r="AG18" s="29"/>
      <c r="AH18" s="29"/>
      <c r="AI18" s="31" t="str">
        <f t="shared" si="7"/>
        <v/>
      </c>
      <c r="AJ18" s="32"/>
      <c r="AK18" s="29"/>
      <c r="AL18" s="29"/>
      <c r="AM18" s="29"/>
      <c r="AN18" s="29"/>
      <c r="AO18" s="31" t="str">
        <f t="shared" si="8"/>
        <v/>
      </c>
      <c r="AP18" s="32"/>
      <c r="AQ18" s="29"/>
      <c r="AR18" s="29"/>
      <c r="AS18" s="29"/>
      <c r="AT18" s="29"/>
      <c r="AU18" s="29"/>
      <c r="AV18" s="29"/>
      <c r="AW18" s="29"/>
      <c r="AX18" s="31" t="str">
        <f t="shared" si="9"/>
        <v/>
      </c>
      <c r="AY18" s="31" t="str">
        <f t="shared" si="10"/>
        <v/>
      </c>
      <c r="AZ18" s="31" t="str">
        <f t="shared" si="11"/>
        <v/>
      </c>
      <c r="BA18" s="31" t="str">
        <f t="shared" si="12"/>
        <v>Unclear</v>
      </c>
      <c r="BB18" s="33" t="s">
        <v>373</v>
      </c>
      <c r="BC18" s="31" t="str">
        <f t="shared" si="13"/>
        <v>High</v>
      </c>
      <c r="BD18" s="33" t="s">
        <v>307</v>
      </c>
      <c r="BE18" s="30" t="s">
        <v>4888</v>
      </c>
    </row>
    <row r="19" spans="1:57" ht="32.25" customHeight="1" x14ac:dyDescent="0.2">
      <c r="A19" s="29" t="s">
        <v>790</v>
      </c>
      <c r="B19" s="30" t="s">
        <v>4843</v>
      </c>
      <c r="C19" s="30" t="s">
        <v>4889</v>
      </c>
      <c r="D19" s="30" t="s">
        <v>241</v>
      </c>
      <c r="E19" s="30" t="s">
        <v>4890</v>
      </c>
      <c r="F19" s="29" t="s">
        <v>4851</v>
      </c>
      <c r="G19" s="29" t="s">
        <v>4847</v>
      </c>
      <c r="H19" s="29" t="s">
        <v>4847</v>
      </c>
      <c r="I19" s="31" t="str">
        <f t="shared" si="0"/>
        <v>High</v>
      </c>
      <c r="J19" s="32" t="s">
        <v>307</v>
      </c>
      <c r="K19" s="29" t="s">
        <v>4847</v>
      </c>
      <c r="L19" s="29" t="s">
        <v>4847</v>
      </c>
      <c r="M19" s="31" t="str">
        <f t="shared" si="1"/>
        <v>Low</v>
      </c>
      <c r="N19" s="32" t="s">
        <v>373</v>
      </c>
      <c r="O19" s="29" t="s">
        <v>4847</v>
      </c>
      <c r="P19" s="29" t="s">
        <v>4847</v>
      </c>
      <c r="Q19" s="31" t="str">
        <f t="shared" si="2"/>
        <v>Low</v>
      </c>
      <c r="R19" s="32" t="s">
        <v>270</v>
      </c>
      <c r="S19" s="29" t="s">
        <v>4847</v>
      </c>
      <c r="T19" s="29" t="s">
        <v>4847</v>
      </c>
      <c r="U19" s="29" t="s">
        <v>4847</v>
      </c>
      <c r="V19" s="29" t="s">
        <v>4847</v>
      </c>
      <c r="W19" s="31" t="str">
        <f t="shared" si="3"/>
        <v>Low</v>
      </c>
      <c r="X19" s="31" t="str">
        <f t="shared" si="4"/>
        <v>High</v>
      </c>
      <c r="Y19" s="31" t="str">
        <f t="shared" si="5"/>
        <v>High</v>
      </c>
      <c r="Z19" s="29"/>
      <c r="AA19" s="29"/>
      <c r="AB19" s="29"/>
      <c r="AC19" s="31" t="str">
        <f t="shared" si="6"/>
        <v/>
      </c>
      <c r="AD19" s="32"/>
      <c r="AE19" s="29"/>
      <c r="AF19" s="29"/>
      <c r="AG19" s="29"/>
      <c r="AH19" s="29"/>
      <c r="AI19" s="31" t="str">
        <f t="shared" si="7"/>
        <v/>
      </c>
      <c r="AJ19" s="32"/>
      <c r="AK19" s="29"/>
      <c r="AL19" s="29"/>
      <c r="AM19" s="29"/>
      <c r="AN19" s="29"/>
      <c r="AO19" s="31" t="str">
        <f t="shared" si="8"/>
        <v/>
      </c>
      <c r="AP19" s="32"/>
      <c r="AQ19" s="29"/>
      <c r="AR19" s="29"/>
      <c r="AS19" s="29"/>
      <c r="AT19" s="29"/>
      <c r="AU19" s="29"/>
      <c r="AV19" s="29"/>
      <c r="AW19" s="29"/>
      <c r="AX19" s="31" t="str">
        <f t="shared" si="9"/>
        <v/>
      </c>
      <c r="AY19" s="31" t="str">
        <f t="shared" si="10"/>
        <v/>
      </c>
      <c r="AZ19" s="31" t="str">
        <f t="shared" si="11"/>
        <v/>
      </c>
      <c r="BA19" s="31" t="str">
        <f t="shared" si="12"/>
        <v>High</v>
      </c>
      <c r="BB19" s="33" t="s">
        <v>307</v>
      </c>
      <c r="BC19" s="31" t="str">
        <f t="shared" si="13"/>
        <v>High</v>
      </c>
      <c r="BD19" s="33" t="s">
        <v>307</v>
      </c>
      <c r="BE19" s="30" t="s">
        <v>4891</v>
      </c>
    </row>
    <row r="20" spans="1:57" ht="32.25" customHeight="1" x14ac:dyDescent="0.2">
      <c r="A20" s="29" t="s">
        <v>825</v>
      </c>
      <c r="B20" s="30" t="s">
        <v>4843</v>
      </c>
      <c r="C20" s="30" t="s">
        <v>4892</v>
      </c>
      <c r="D20" s="30" t="s">
        <v>283</v>
      </c>
      <c r="E20" s="30" t="s">
        <v>4893</v>
      </c>
      <c r="F20" s="29" t="s">
        <v>4851</v>
      </c>
      <c r="G20" s="29" t="s">
        <v>4847</v>
      </c>
      <c r="H20" s="29" t="s">
        <v>4846</v>
      </c>
      <c r="I20" s="31" t="str">
        <f t="shared" si="0"/>
        <v>High</v>
      </c>
      <c r="J20" s="32" t="s">
        <v>307</v>
      </c>
      <c r="K20" s="29" t="s">
        <v>4847</v>
      </c>
      <c r="L20" s="29" t="s">
        <v>4847</v>
      </c>
      <c r="M20" s="31" t="str">
        <f t="shared" si="1"/>
        <v>Low</v>
      </c>
      <c r="N20" s="32" t="s">
        <v>373</v>
      </c>
      <c r="O20" s="29" t="s">
        <v>4847</v>
      </c>
      <c r="P20" s="29" t="s">
        <v>4847</v>
      </c>
      <c r="Q20" s="31" t="str">
        <f t="shared" si="2"/>
        <v>Low</v>
      </c>
      <c r="R20" s="32" t="s">
        <v>270</v>
      </c>
      <c r="S20" s="29" t="s">
        <v>4847</v>
      </c>
      <c r="T20" s="29" t="s">
        <v>4847</v>
      </c>
      <c r="U20" s="29" t="s">
        <v>4851</v>
      </c>
      <c r="V20" s="29" t="s">
        <v>4847</v>
      </c>
      <c r="W20" s="31" t="str">
        <f t="shared" si="3"/>
        <v>High</v>
      </c>
      <c r="X20" s="31" t="str">
        <f t="shared" si="4"/>
        <v>High</v>
      </c>
      <c r="Y20" s="31" t="str">
        <f t="shared" si="5"/>
        <v>High</v>
      </c>
      <c r="Z20" s="29"/>
      <c r="AA20" s="29"/>
      <c r="AB20" s="29"/>
      <c r="AC20" s="31" t="str">
        <f t="shared" si="6"/>
        <v/>
      </c>
      <c r="AD20" s="32"/>
      <c r="AE20" s="29"/>
      <c r="AF20" s="29"/>
      <c r="AG20" s="29"/>
      <c r="AH20" s="29"/>
      <c r="AI20" s="31" t="str">
        <f t="shared" si="7"/>
        <v/>
      </c>
      <c r="AJ20" s="32"/>
      <c r="AK20" s="29"/>
      <c r="AL20" s="29"/>
      <c r="AM20" s="29"/>
      <c r="AN20" s="29"/>
      <c r="AO20" s="31" t="str">
        <f t="shared" si="8"/>
        <v/>
      </c>
      <c r="AP20" s="32"/>
      <c r="AQ20" s="29"/>
      <c r="AR20" s="29"/>
      <c r="AS20" s="29"/>
      <c r="AT20" s="29"/>
      <c r="AU20" s="29"/>
      <c r="AV20" s="29"/>
      <c r="AW20" s="29"/>
      <c r="AX20" s="31" t="str">
        <f t="shared" si="9"/>
        <v/>
      </c>
      <c r="AY20" s="31" t="str">
        <f t="shared" si="10"/>
        <v/>
      </c>
      <c r="AZ20" s="31" t="str">
        <f t="shared" si="11"/>
        <v/>
      </c>
      <c r="BA20" s="31" t="str">
        <f t="shared" si="12"/>
        <v>High</v>
      </c>
      <c r="BB20" s="33" t="s">
        <v>307</v>
      </c>
      <c r="BC20" s="31" t="str">
        <f t="shared" si="13"/>
        <v>High</v>
      </c>
      <c r="BD20" s="33" t="s">
        <v>307</v>
      </c>
      <c r="BE20" s="30" t="s">
        <v>4894</v>
      </c>
    </row>
    <row r="21" spans="1:57" ht="32.25" customHeight="1" x14ac:dyDescent="0.2">
      <c r="A21" s="29" t="s">
        <v>862</v>
      </c>
      <c r="B21" s="30" t="s">
        <v>4843</v>
      </c>
      <c r="C21" s="30" t="s">
        <v>4895</v>
      </c>
      <c r="D21" s="30" t="s">
        <v>241</v>
      </c>
      <c r="E21" s="30" t="s">
        <v>4896</v>
      </c>
      <c r="F21" s="29" t="s">
        <v>4851</v>
      </c>
      <c r="G21" s="29" t="s">
        <v>4847</v>
      </c>
      <c r="H21" s="29" t="s">
        <v>4847</v>
      </c>
      <c r="I21" s="31" t="str">
        <f t="shared" si="0"/>
        <v>High</v>
      </c>
      <c r="J21" s="32" t="s">
        <v>307</v>
      </c>
      <c r="K21" s="29" t="s">
        <v>4847</v>
      </c>
      <c r="L21" s="29" t="s">
        <v>4847</v>
      </c>
      <c r="M21" s="31" t="str">
        <f t="shared" si="1"/>
        <v>Low</v>
      </c>
      <c r="N21" s="32" t="s">
        <v>270</v>
      </c>
      <c r="O21" s="29" t="s">
        <v>4847</v>
      </c>
      <c r="P21" s="29" t="s">
        <v>4847</v>
      </c>
      <c r="Q21" s="31" t="str">
        <f t="shared" si="2"/>
        <v>Low</v>
      </c>
      <c r="R21" s="32" t="s">
        <v>270</v>
      </c>
      <c r="S21" s="29" t="s">
        <v>4847</v>
      </c>
      <c r="T21" s="29" t="s">
        <v>4847</v>
      </c>
      <c r="U21" s="29" t="s">
        <v>4847</v>
      </c>
      <c r="V21" s="29" t="s">
        <v>4847</v>
      </c>
      <c r="W21" s="31" t="str">
        <f t="shared" si="3"/>
        <v>Low</v>
      </c>
      <c r="X21" s="31" t="str">
        <f t="shared" si="4"/>
        <v>High</v>
      </c>
      <c r="Y21" s="31" t="str">
        <f t="shared" si="5"/>
        <v>High</v>
      </c>
      <c r="Z21" s="29"/>
      <c r="AA21" s="29"/>
      <c r="AB21" s="29"/>
      <c r="AC21" s="31" t="str">
        <f t="shared" si="6"/>
        <v/>
      </c>
      <c r="AD21" s="32"/>
      <c r="AE21" s="29"/>
      <c r="AF21" s="29"/>
      <c r="AG21" s="29"/>
      <c r="AH21" s="29"/>
      <c r="AI21" s="31" t="str">
        <f t="shared" si="7"/>
        <v/>
      </c>
      <c r="AJ21" s="32"/>
      <c r="AK21" s="29"/>
      <c r="AL21" s="29"/>
      <c r="AM21" s="29"/>
      <c r="AN21" s="29"/>
      <c r="AO21" s="31" t="str">
        <f t="shared" si="8"/>
        <v/>
      </c>
      <c r="AP21" s="32"/>
      <c r="AQ21" s="29"/>
      <c r="AR21" s="29"/>
      <c r="AS21" s="29"/>
      <c r="AT21" s="29"/>
      <c r="AU21" s="29"/>
      <c r="AV21" s="29"/>
      <c r="AW21" s="29"/>
      <c r="AX21" s="31" t="str">
        <f t="shared" si="9"/>
        <v/>
      </c>
      <c r="AY21" s="31" t="str">
        <f t="shared" si="10"/>
        <v/>
      </c>
      <c r="AZ21" s="31" t="str">
        <f t="shared" si="11"/>
        <v/>
      </c>
      <c r="BA21" s="31" t="str">
        <f t="shared" si="12"/>
        <v>High</v>
      </c>
      <c r="BB21" s="33" t="s">
        <v>307</v>
      </c>
      <c r="BC21" s="31" t="str">
        <f t="shared" si="13"/>
        <v>High</v>
      </c>
      <c r="BD21" s="33" t="s">
        <v>307</v>
      </c>
      <c r="BE21" s="30" t="s">
        <v>4897</v>
      </c>
    </row>
    <row r="22" spans="1:57" ht="32.25" customHeight="1" x14ac:dyDescent="0.2">
      <c r="A22" s="29" t="s">
        <v>899</v>
      </c>
      <c r="B22" s="30" t="s">
        <v>4843</v>
      </c>
      <c r="C22" s="30" t="s">
        <v>4898</v>
      </c>
      <c r="D22" s="30" t="s">
        <v>241</v>
      </c>
      <c r="E22" s="30" t="s">
        <v>4899</v>
      </c>
      <c r="F22" s="29" t="s">
        <v>4851</v>
      </c>
      <c r="G22" s="29" t="s">
        <v>4847</v>
      </c>
      <c r="H22" s="29" t="s">
        <v>4847</v>
      </c>
      <c r="I22" s="31" t="str">
        <f t="shared" si="0"/>
        <v>High</v>
      </c>
      <c r="J22" s="32" t="s">
        <v>307</v>
      </c>
      <c r="K22" s="29" t="s">
        <v>4847</v>
      </c>
      <c r="L22" s="29" t="s">
        <v>4847</v>
      </c>
      <c r="M22" s="31" t="str">
        <f t="shared" si="1"/>
        <v>Low</v>
      </c>
      <c r="N22" s="32" t="s">
        <v>270</v>
      </c>
      <c r="O22" s="29" t="s">
        <v>4847</v>
      </c>
      <c r="P22" s="29" t="s">
        <v>4847</v>
      </c>
      <c r="Q22" s="31" t="str">
        <f t="shared" si="2"/>
        <v>Low</v>
      </c>
      <c r="R22" s="32" t="s">
        <v>270</v>
      </c>
      <c r="S22" s="29" t="s">
        <v>4847</v>
      </c>
      <c r="T22" s="29" t="s">
        <v>4847</v>
      </c>
      <c r="U22" s="29" t="s">
        <v>4847</v>
      </c>
      <c r="V22" s="29" t="s">
        <v>4847</v>
      </c>
      <c r="W22" s="31" t="str">
        <f t="shared" si="3"/>
        <v>Low</v>
      </c>
      <c r="X22" s="31" t="str">
        <f t="shared" si="4"/>
        <v>High</v>
      </c>
      <c r="Y22" s="31" t="str">
        <f t="shared" si="5"/>
        <v>High</v>
      </c>
      <c r="Z22" s="29"/>
      <c r="AA22" s="29"/>
      <c r="AB22" s="29"/>
      <c r="AC22" s="31" t="str">
        <f t="shared" si="6"/>
        <v/>
      </c>
      <c r="AD22" s="32"/>
      <c r="AE22" s="29"/>
      <c r="AF22" s="29"/>
      <c r="AG22" s="29"/>
      <c r="AH22" s="29"/>
      <c r="AI22" s="31" t="str">
        <f t="shared" si="7"/>
        <v/>
      </c>
      <c r="AJ22" s="32"/>
      <c r="AK22" s="29"/>
      <c r="AL22" s="29"/>
      <c r="AM22" s="29"/>
      <c r="AN22" s="29"/>
      <c r="AO22" s="31" t="str">
        <f t="shared" si="8"/>
        <v/>
      </c>
      <c r="AP22" s="32"/>
      <c r="AQ22" s="29"/>
      <c r="AR22" s="29"/>
      <c r="AS22" s="29"/>
      <c r="AT22" s="29"/>
      <c r="AU22" s="29"/>
      <c r="AV22" s="29"/>
      <c r="AW22" s="29"/>
      <c r="AX22" s="31" t="str">
        <f t="shared" si="9"/>
        <v/>
      </c>
      <c r="AY22" s="31" t="str">
        <f t="shared" si="10"/>
        <v/>
      </c>
      <c r="AZ22" s="31" t="str">
        <f t="shared" si="11"/>
        <v/>
      </c>
      <c r="BA22" s="31" t="str">
        <f t="shared" si="12"/>
        <v>High</v>
      </c>
      <c r="BB22" s="33" t="s">
        <v>307</v>
      </c>
      <c r="BC22" s="31" t="str">
        <f t="shared" si="13"/>
        <v>High</v>
      </c>
      <c r="BD22" s="33" t="s">
        <v>307</v>
      </c>
      <c r="BE22" s="30" t="s">
        <v>4900</v>
      </c>
    </row>
    <row r="23" spans="1:57" ht="32.25" customHeight="1" x14ac:dyDescent="0.2">
      <c r="A23" s="29" t="s">
        <v>936</v>
      </c>
      <c r="B23" s="30" t="s">
        <v>4840</v>
      </c>
      <c r="C23" s="30" t="s">
        <v>4901</v>
      </c>
      <c r="D23" s="30" t="s">
        <v>241</v>
      </c>
      <c r="E23" s="30" t="s">
        <v>4902</v>
      </c>
      <c r="F23" s="29"/>
      <c r="G23" s="29"/>
      <c r="H23" s="29"/>
      <c r="I23" s="31" t="str">
        <f t="shared" si="0"/>
        <v/>
      </c>
      <c r="J23" s="32"/>
      <c r="K23" s="29"/>
      <c r="L23" s="29"/>
      <c r="M23" s="31" t="str">
        <f t="shared" si="1"/>
        <v/>
      </c>
      <c r="N23" s="32"/>
      <c r="O23" s="29"/>
      <c r="P23" s="29"/>
      <c r="Q23" s="31" t="str">
        <f t="shared" si="2"/>
        <v/>
      </c>
      <c r="R23" s="32"/>
      <c r="S23" s="29"/>
      <c r="T23" s="29"/>
      <c r="U23" s="29"/>
      <c r="V23" s="29"/>
      <c r="W23" s="31" t="str">
        <f t="shared" si="3"/>
        <v/>
      </c>
      <c r="X23" s="31" t="str">
        <f t="shared" si="4"/>
        <v/>
      </c>
      <c r="Y23" s="31" t="str">
        <f t="shared" si="5"/>
        <v/>
      </c>
      <c r="Z23" s="29"/>
      <c r="AA23" s="29"/>
      <c r="AB23" s="29"/>
      <c r="AC23" s="31" t="str">
        <f t="shared" si="6"/>
        <v/>
      </c>
      <c r="AD23" s="32"/>
      <c r="AE23" s="29"/>
      <c r="AF23" s="29"/>
      <c r="AG23" s="29"/>
      <c r="AH23" s="29"/>
      <c r="AI23" s="31" t="str">
        <f t="shared" si="7"/>
        <v/>
      </c>
      <c r="AJ23" s="32"/>
      <c r="AK23" s="29"/>
      <c r="AL23" s="29"/>
      <c r="AM23" s="29"/>
      <c r="AN23" s="29"/>
      <c r="AO23" s="31" t="str">
        <f t="shared" si="8"/>
        <v/>
      </c>
      <c r="AP23" s="32"/>
      <c r="AQ23" s="29"/>
      <c r="AR23" s="29"/>
      <c r="AS23" s="29"/>
      <c r="AT23" s="29"/>
      <c r="AU23" s="29"/>
      <c r="AV23" s="29"/>
      <c r="AW23" s="29"/>
      <c r="AX23" s="31" t="str">
        <f t="shared" si="9"/>
        <v/>
      </c>
      <c r="AY23" s="31" t="str">
        <f t="shared" si="10"/>
        <v/>
      </c>
      <c r="AZ23" s="31" t="str">
        <f t="shared" si="11"/>
        <v/>
      </c>
      <c r="BA23" s="31" t="str">
        <f t="shared" si="12"/>
        <v>n/a</v>
      </c>
      <c r="BB23" s="33"/>
      <c r="BC23" s="31" t="str">
        <f t="shared" si="13"/>
        <v>n/a</v>
      </c>
      <c r="BD23" s="33"/>
      <c r="BE23" s="30"/>
    </row>
    <row r="24" spans="1:57" ht="32.25" customHeight="1" x14ac:dyDescent="0.2">
      <c r="A24" s="29" t="s">
        <v>975</v>
      </c>
      <c r="B24" s="30" t="s">
        <v>4840</v>
      </c>
      <c r="C24" s="30" t="s">
        <v>4903</v>
      </c>
      <c r="D24" s="30" t="s">
        <v>347</v>
      </c>
      <c r="E24" s="30" t="s">
        <v>4904</v>
      </c>
      <c r="F24" s="29"/>
      <c r="G24" s="29"/>
      <c r="H24" s="29"/>
      <c r="I24" s="31" t="str">
        <f t="shared" si="0"/>
        <v/>
      </c>
      <c r="J24" s="32"/>
      <c r="K24" s="29"/>
      <c r="L24" s="29"/>
      <c r="M24" s="31" t="str">
        <f t="shared" si="1"/>
        <v/>
      </c>
      <c r="N24" s="32"/>
      <c r="O24" s="29"/>
      <c r="P24" s="29"/>
      <c r="Q24" s="31" t="str">
        <f t="shared" si="2"/>
        <v/>
      </c>
      <c r="R24" s="32"/>
      <c r="S24" s="29"/>
      <c r="T24" s="29"/>
      <c r="U24" s="29"/>
      <c r="V24" s="29"/>
      <c r="W24" s="31" t="str">
        <f t="shared" si="3"/>
        <v/>
      </c>
      <c r="X24" s="31" t="str">
        <f t="shared" si="4"/>
        <v/>
      </c>
      <c r="Y24" s="31" t="str">
        <f t="shared" si="5"/>
        <v/>
      </c>
      <c r="Z24" s="29"/>
      <c r="AA24" s="29"/>
      <c r="AB24" s="29"/>
      <c r="AC24" s="31" t="str">
        <f t="shared" si="6"/>
        <v/>
      </c>
      <c r="AD24" s="32"/>
      <c r="AE24" s="29"/>
      <c r="AF24" s="29"/>
      <c r="AG24" s="29"/>
      <c r="AH24" s="29"/>
      <c r="AI24" s="31" t="str">
        <f t="shared" si="7"/>
        <v/>
      </c>
      <c r="AJ24" s="32"/>
      <c r="AK24" s="29"/>
      <c r="AL24" s="29"/>
      <c r="AM24" s="29"/>
      <c r="AN24" s="29"/>
      <c r="AO24" s="31" t="str">
        <f t="shared" si="8"/>
        <v/>
      </c>
      <c r="AP24" s="32"/>
      <c r="AQ24" s="29"/>
      <c r="AR24" s="29"/>
      <c r="AS24" s="29"/>
      <c r="AT24" s="29"/>
      <c r="AU24" s="29"/>
      <c r="AV24" s="29"/>
      <c r="AW24" s="29"/>
      <c r="AX24" s="31" t="str">
        <f t="shared" si="9"/>
        <v/>
      </c>
      <c r="AY24" s="31" t="str">
        <f t="shared" si="10"/>
        <v/>
      </c>
      <c r="AZ24" s="31" t="str">
        <f t="shared" si="11"/>
        <v/>
      </c>
      <c r="BA24" s="31" t="str">
        <f t="shared" si="12"/>
        <v>n/a</v>
      </c>
      <c r="BB24" s="33"/>
      <c r="BC24" s="31" t="str">
        <f t="shared" si="13"/>
        <v>n/a</v>
      </c>
      <c r="BD24" s="33"/>
      <c r="BE24" s="30"/>
    </row>
    <row r="25" spans="1:57" ht="32.25" customHeight="1" x14ac:dyDescent="0.2">
      <c r="A25" s="29" t="s">
        <v>1006</v>
      </c>
      <c r="B25" s="30" t="s">
        <v>4843</v>
      </c>
      <c r="C25" s="30" t="s">
        <v>4905</v>
      </c>
      <c r="D25" s="30" t="s">
        <v>241</v>
      </c>
      <c r="E25" s="30" t="s">
        <v>4906</v>
      </c>
      <c r="F25" s="29" t="s">
        <v>4851</v>
      </c>
      <c r="G25" s="29" t="s">
        <v>4847</v>
      </c>
      <c r="H25" s="29" t="s">
        <v>4851</v>
      </c>
      <c r="I25" s="31" t="str">
        <f t="shared" si="0"/>
        <v>High</v>
      </c>
      <c r="J25" s="32" t="s">
        <v>307</v>
      </c>
      <c r="K25" s="29" t="s">
        <v>4847</v>
      </c>
      <c r="L25" s="29" t="s">
        <v>4847</v>
      </c>
      <c r="M25" s="31" t="str">
        <f t="shared" si="1"/>
        <v>Low</v>
      </c>
      <c r="N25" s="32" t="s">
        <v>307</v>
      </c>
      <c r="O25" s="29" t="s">
        <v>4847</v>
      </c>
      <c r="P25" s="29" t="s">
        <v>4847</v>
      </c>
      <c r="Q25" s="31" t="str">
        <f t="shared" si="2"/>
        <v>Low</v>
      </c>
      <c r="R25" s="32" t="s">
        <v>270</v>
      </c>
      <c r="S25" s="29" t="s">
        <v>4847</v>
      </c>
      <c r="T25" s="29" t="s">
        <v>4847</v>
      </c>
      <c r="U25" s="29" t="s">
        <v>4847</v>
      </c>
      <c r="V25" s="29" t="s">
        <v>4851</v>
      </c>
      <c r="W25" s="31" t="str">
        <f t="shared" si="3"/>
        <v>High</v>
      </c>
      <c r="X25" s="31" t="str">
        <f t="shared" si="4"/>
        <v>High</v>
      </c>
      <c r="Y25" s="31" t="str">
        <f t="shared" si="5"/>
        <v>High</v>
      </c>
      <c r="Z25" s="29"/>
      <c r="AA25" s="29"/>
      <c r="AB25" s="29"/>
      <c r="AC25" s="31" t="str">
        <f t="shared" si="6"/>
        <v/>
      </c>
      <c r="AD25" s="32"/>
      <c r="AE25" s="29"/>
      <c r="AF25" s="29"/>
      <c r="AG25" s="29"/>
      <c r="AH25" s="29"/>
      <c r="AI25" s="31" t="str">
        <f t="shared" si="7"/>
        <v/>
      </c>
      <c r="AJ25" s="32"/>
      <c r="AK25" s="29"/>
      <c r="AL25" s="29"/>
      <c r="AM25" s="29"/>
      <c r="AN25" s="29"/>
      <c r="AO25" s="31" t="str">
        <f t="shared" si="8"/>
        <v/>
      </c>
      <c r="AP25" s="32"/>
      <c r="AQ25" s="29"/>
      <c r="AR25" s="29"/>
      <c r="AS25" s="29"/>
      <c r="AT25" s="29"/>
      <c r="AU25" s="29"/>
      <c r="AV25" s="29"/>
      <c r="AW25" s="29"/>
      <c r="AX25" s="31" t="str">
        <f t="shared" si="9"/>
        <v/>
      </c>
      <c r="AY25" s="31" t="str">
        <f t="shared" si="10"/>
        <v/>
      </c>
      <c r="AZ25" s="31" t="str">
        <f t="shared" si="11"/>
        <v/>
      </c>
      <c r="BA25" s="31" t="str">
        <f t="shared" si="12"/>
        <v>High</v>
      </c>
      <c r="BB25" s="33" t="s">
        <v>307</v>
      </c>
      <c r="BC25" s="31" t="str">
        <f t="shared" si="13"/>
        <v>High</v>
      </c>
      <c r="BD25" s="33" t="s">
        <v>307</v>
      </c>
      <c r="BE25" s="30" t="s">
        <v>4907</v>
      </c>
    </row>
    <row r="26" spans="1:57" ht="32.25" customHeight="1" x14ac:dyDescent="0.2">
      <c r="A26" s="29" t="s">
        <v>1035</v>
      </c>
      <c r="B26" s="30" t="s">
        <v>4858</v>
      </c>
      <c r="C26" s="30" t="s">
        <v>4908</v>
      </c>
      <c r="D26" s="30" t="s">
        <v>241</v>
      </c>
      <c r="E26" s="30" t="s">
        <v>4909</v>
      </c>
      <c r="F26" s="29"/>
      <c r="G26" s="29"/>
      <c r="H26" s="29"/>
      <c r="I26" s="31" t="str">
        <f t="shared" si="0"/>
        <v/>
      </c>
      <c r="J26" s="32"/>
      <c r="K26" s="29"/>
      <c r="L26" s="29"/>
      <c r="M26" s="31" t="str">
        <f t="shared" si="1"/>
        <v/>
      </c>
      <c r="N26" s="32"/>
      <c r="O26" s="29"/>
      <c r="P26" s="29"/>
      <c r="Q26" s="31" t="str">
        <f t="shared" si="2"/>
        <v/>
      </c>
      <c r="R26" s="32"/>
      <c r="S26" s="29"/>
      <c r="T26" s="29"/>
      <c r="U26" s="29"/>
      <c r="V26" s="29"/>
      <c r="W26" s="31" t="str">
        <f t="shared" si="3"/>
        <v/>
      </c>
      <c r="X26" s="31" t="str">
        <f t="shared" si="4"/>
        <v/>
      </c>
      <c r="Y26" s="31" t="str">
        <f t="shared" si="5"/>
        <v/>
      </c>
      <c r="Z26" s="29" t="s">
        <v>4862</v>
      </c>
      <c r="AA26" s="29" t="s">
        <v>4847</v>
      </c>
      <c r="AB26" s="29" t="s">
        <v>4862</v>
      </c>
      <c r="AC26" s="31" t="str">
        <f t="shared" si="6"/>
        <v>High</v>
      </c>
      <c r="AD26" s="32" t="s">
        <v>307</v>
      </c>
      <c r="AE26" s="29" t="s">
        <v>4847</v>
      </c>
      <c r="AF26" s="29" t="s">
        <v>4847</v>
      </c>
      <c r="AG26" s="29" t="s">
        <v>4861</v>
      </c>
      <c r="AH26" s="29" t="s">
        <v>4847</v>
      </c>
      <c r="AI26" s="31" t="str">
        <f t="shared" si="7"/>
        <v>Low</v>
      </c>
      <c r="AJ26" s="32" t="s">
        <v>307</v>
      </c>
      <c r="AK26" s="29" t="s">
        <v>4847</v>
      </c>
      <c r="AL26" s="29" t="s">
        <v>4847</v>
      </c>
      <c r="AM26" s="29" t="s">
        <v>4847</v>
      </c>
      <c r="AN26" s="29" t="s">
        <v>4847</v>
      </c>
      <c r="AO26" s="31" t="str">
        <f t="shared" si="8"/>
        <v>Low</v>
      </c>
      <c r="AP26" s="32" t="s">
        <v>307</v>
      </c>
      <c r="AQ26" s="29" t="s">
        <v>4847</v>
      </c>
      <c r="AR26" s="29" t="s">
        <v>4861</v>
      </c>
      <c r="AS26" s="29" t="s">
        <v>2541</v>
      </c>
      <c r="AT26" s="29" t="s">
        <v>4910</v>
      </c>
      <c r="AU26" s="29" t="s">
        <v>4861</v>
      </c>
      <c r="AV26" s="29" t="s">
        <v>2541</v>
      </c>
      <c r="AW26" s="29" t="s">
        <v>4861</v>
      </c>
      <c r="AX26" s="31" t="str">
        <f t="shared" si="9"/>
        <v>Unclear</v>
      </c>
      <c r="AY26" s="31" t="str">
        <f t="shared" si="10"/>
        <v>High</v>
      </c>
      <c r="AZ26" s="31" t="str">
        <f t="shared" si="11"/>
        <v>High</v>
      </c>
      <c r="BA26" s="31" t="str">
        <f t="shared" si="12"/>
        <v>High</v>
      </c>
      <c r="BB26" s="33" t="s">
        <v>307</v>
      </c>
      <c r="BC26" s="31" t="str">
        <f t="shared" si="13"/>
        <v>High</v>
      </c>
      <c r="BD26" s="33" t="s">
        <v>307</v>
      </c>
      <c r="BE26" s="30" t="s">
        <v>4911</v>
      </c>
    </row>
    <row r="27" spans="1:57" ht="32.25" customHeight="1" x14ac:dyDescent="0.2">
      <c r="A27" s="29" t="s">
        <v>1067</v>
      </c>
      <c r="B27" s="30" t="s">
        <v>4843</v>
      </c>
      <c r="C27" s="30" t="s">
        <v>4912</v>
      </c>
      <c r="D27" s="30" t="s">
        <v>1073</v>
      </c>
      <c r="E27" s="30" t="s">
        <v>4913</v>
      </c>
      <c r="F27" s="29" t="s">
        <v>4847</v>
      </c>
      <c r="G27" s="29" t="s">
        <v>4847</v>
      </c>
      <c r="H27" s="29" t="s">
        <v>4847</v>
      </c>
      <c r="I27" s="31" t="str">
        <f t="shared" si="0"/>
        <v>Low</v>
      </c>
      <c r="J27" s="32" t="s">
        <v>270</v>
      </c>
      <c r="K27" s="29" t="s">
        <v>4847</v>
      </c>
      <c r="L27" s="29" t="s">
        <v>4847</v>
      </c>
      <c r="M27" s="31" t="str">
        <f t="shared" si="1"/>
        <v>Low</v>
      </c>
      <c r="N27" s="32" t="s">
        <v>270</v>
      </c>
      <c r="O27" s="29" t="s">
        <v>4847</v>
      </c>
      <c r="P27" s="29" t="s">
        <v>4847</v>
      </c>
      <c r="Q27" s="31" t="str">
        <f t="shared" si="2"/>
        <v>Low</v>
      </c>
      <c r="R27" s="32" t="s">
        <v>270</v>
      </c>
      <c r="S27" s="29" t="s">
        <v>4847</v>
      </c>
      <c r="T27" s="29" t="s">
        <v>4847</v>
      </c>
      <c r="U27" s="29" t="s">
        <v>4847</v>
      </c>
      <c r="V27" s="29" t="s">
        <v>4847</v>
      </c>
      <c r="W27" s="31" t="str">
        <f t="shared" si="3"/>
        <v>Low</v>
      </c>
      <c r="X27" s="31" t="str">
        <f t="shared" si="4"/>
        <v>Low</v>
      </c>
      <c r="Y27" s="31" t="str">
        <f t="shared" si="5"/>
        <v>Low</v>
      </c>
      <c r="Z27" s="29"/>
      <c r="AA27" s="29"/>
      <c r="AB27" s="29"/>
      <c r="AC27" s="31" t="str">
        <f t="shared" si="6"/>
        <v/>
      </c>
      <c r="AD27" s="32"/>
      <c r="AE27" s="29"/>
      <c r="AF27" s="29"/>
      <c r="AG27" s="29"/>
      <c r="AH27" s="29"/>
      <c r="AI27" s="31" t="str">
        <f t="shared" si="7"/>
        <v/>
      </c>
      <c r="AJ27" s="32"/>
      <c r="AK27" s="29"/>
      <c r="AL27" s="29"/>
      <c r="AM27" s="29"/>
      <c r="AN27" s="29"/>
      <c r="AO27" s="31" t="str">
        <f t="shared" si="8"/>
        <v/>
      </c>
      <c r="AP27" s="32"/>
      <c r="AQ27" s="29"/>
      <c r="AR27" s="29"/>
      <c r="AS27" s="29"/>
      <c r="AT27" s="29"/>
      <c r="AU27" s="29"/>
      <c r="AV27" s="29"/>
      <c r="AW27" s="29"/>
      <c r="AX27" s="31" t="str">
        <f t="shared" si="9"/>
        <v/>
      </c>
      <c r="AY27" s="31" t="str">
        <f t="shared" si="10"/>
        <v/>
      </c>
      <c r="AZ27" s="31" t="str">
        <f t="shared" si="11"/>
        <v/>
      </c>
      <c r="BA27" s="31" t="str">
        <f t="shared" si="12"/>
        <v>Low</v>
      </c>
      <c r="BB27" s="33" t="s">
        <v>270</v>
      </c>
      <c r="BC27" s="31" t="str">
        <f t="shared" si="13"/>
        <v>Low</v>
      </c>
      <c r="BD27" s="33" t="s">
        <v>270</v>
      </c>
      <c r="BE27" s="30" t="s">
        <v>4914</v>
      </c>
    </row>
    <row r="28" spans="1:57" ht="21.75" customHeight="1" x14ac:dyDescent="0.2">
      <c r="A28" s="29" t="s">
        <v>1102</v>
      </c>
      <c r="B28" s="30" t="s">
        <v>4843</v>
      </c>
      <c r="C28" s="30" t="s">
        <v>4915</v>
      </c>
      <c r="D28" s="30" t="s">
        <v>241</v>
      </c>
      <c r="E28" s="30" t="s">
        <v>1118</v>
      </c>
      <c r="F28" s="29" t="s">
        <v>4851</v>
      </c>
      <c r="G28" s="29" t="s">
        <v>4847</v>
      </c>
      <c r="H28" s="29" t="s">
        <v>4847</v>
      </c>
      <c r="I28" s="31" t="str">
        <f t="shared" si="0"/>
        <v>High</v>
      </c>
      <c r="J28" s="32" t="s">
        <v>307</v>
      </c>
      <c r="K28" s="29" t="s">
        <v>4847</v>
      </c>
      <c r="L28" s="29" t="s">
        <v>4847</v>
      </c>
      <c r="M28" s="31" t="str">
        <f t="shared" si="1"/>
        <v>Low</v>
      </c>
      <c r="N28" s="32" t="s">
        <v>307</v>
      </c>
      <c r="O28" s="29" t="s">
        <v>4847</v>
      </c>
      <c r="P28" s="29" t="s">
        <v>4847</v>
      </c>
      <c r="Q28" s="31" t="str">
        <f t="shared" si="2"/>
        <v>Low</v>
      </c>
      <c r="R28" s="32" t="s">
        <v>270</v>
      </c>
      <c r="S28" s="29" t="s">
        <v>4847</v>
      </c>
      <c r="T28" s="29" t="s">
        <v>4847</v>
      </c>
      <c r="U28" s="29" t="s">
        <v>4847</v>
      </c>
      <c r="V28" s="29" t="s">
        <v>4847</v>
      </c>
      <c r="W28" s="31" t="str">
        <f t="shared" si="3"/>
        <v>Low</v>
      </c>
      <c r="X28" s="31" t="str">
        <f t="shared" si="4"/>
        <v>High</v>
      </c>
      <c r="Y28" s="31" t="str">
        <f t="shared" si="5"/>
        <v>High</v>
      </c>
      <c r="Z28" s="29"/>
      <c r="AA28" s="29"/>
      <c r="AB28" s="29"/>
      <c r="AC28" s="31" t="str">
        <f t="shared" si="6"/>
        <v/>
      </c>
      <c r="AD28" s="32"/>
      <c r="AE28" s="29"/>
      <c r="AF28" s="29"/>
      <c r="AG28" s="29"/>
      <c r="AH28" s="29"/>
      <c r="AI28" s="31" t="str">
        <f t="shared" si="7"/>
        <v/>
      </c>
      <c r="AJ28" s="32"/>
      <c r="AK28" s="29"/>
      <c r="AL28" s="29"/>
      <c r="AM28" s="29"/>
      <c r="AN28" s="29"/>
      <c r="AO28" s="31" t="str">
        <f t="shared" si="8"/>
        <v/>
      </c>
      <c r="AP28" s="32"/>
      <c r="AQ28" s="29"/>
      <c r="AR28" s="29"/>
      <c r="AS28" s="29"/>
      <c r="AT28" s="29"/>
      <c r="AU28" s="29"/>
      <c r="AV28" s="29"/>
      <c r="AW28" s="29"/>
      <c r="AX28" s="31" t="str">
        <f t="shared" si="9"/>
        <v/>
      </c>
      <c r="AY28" s="31" t="str">
        <f t="shared" si="10"/>
        <v/>
      </c>
      <c r="AZ28" s="31" t="str">
        <f t="shared" si="11"/>
        <v/>
      </c>
      <c r="BA28" s="31" t="str">
        <f t="shared" si="12"/>
        <v>High</v>
      </c>
      <c r="BB28" s="33" t="s">
        <v>307</v>
      </c>
      <c r="BC28" s="31" t="str">
        <f t="shared" si="13"/>
        <v>High</v>
      </c>
      <c r="BD28" s="33" t="s">
        <v>307</v>
      </c>
      <c r="BE28" s="30" t="s">
        <v>4916</v>
      </c>
    </row>
    <row r="29" spans="1:57" ht="32.25" customHeight="1" x14ac:dyDescent="0.2">
      <c r="A29" s="29" t="s">
        <v>1132</v>
      </c>
      <c r="B29" s="30" t="s">
        <v>4840</v>
      </c>
      <c r="C29" s="30" t="s">
        <v>4917</v>
      </c>
      <c r="D29" s="30" t="s">
        <v>283</v>
      </c>
      <c r="E29" s="30" t="s">
        <v>4918</v>
      </c>
      <c r="F29" s="29"/>
      <c r="G29" s="29"/>
      <c r="H29" s="29"/>
      <c r="I29" s="31" t="str">
        <f t="shared" si="0"/>
        <v/>
      </c>
      <c r="J29" s="32"/>
      <c r="K29" s="29"/>
      <c r="L29" s="29"/>
      <c r="M29" s="31" t="str">
        <f t="shared" si="1"/>
        <v/>
      </c>
      <c r="N29" s="32"/>
      <c r="O29" s="29"/>
      <c r="P29" s="29"/>
      <c r="Q29" s="31" t="str">
        <f t="shared" si="2"/>
        <v/>
      </c>
      <c r="R29" s="32"/>
      <c r="S29" s="29"/>
      <c r="T29" s="29"/>
      <c r="U29" s="29"/>
      <c r="V29" s="29"/>
      <c r="W29" s="31" t="str">
        <f t="shared" si="3"/>
        <v/>
      </c>
      <c r="X29" s="31" t="str">
        <f t="shared" si="4"/>
        <v/>
      </c>
      <c r="Y29" s="31" t="str">
        <f t="shared" si="5"/>
        <v/>
      </c>
      <c r="Z29" s="29"/>
      <c r="AA29" s="29"/>
      <c r="AB29" s="29"/>
      <c r="AC29" s="31" t="str">
        <f t="shared" si="6"/>
        <v/>
      </c>
      <c r="AD29" s="32"/>
      <c r="AE29" s="29"/>
      <c r="AF29" s="29"/>
      <c r="AG29" s="29"/>
      <c r="AH29" s="29"/>
      <c r="AI29" s="31" t="str">
        <f t="shared" si="7"/>
        <v/>
      </c>
      <c r="AJ29" s="32"/>
      <c r="AK29" s="29"/>
      <c r="AL29" s="29"/>
      <c r="AM29" s="29"/>
      <c r="AN29" s="29"/>
      <c r="AO29" s="31" t="str">
        <f t="shared" si="8"/>
        <v/>
      </c>
      <c r="AP29" s="32"/>
      <c r="AQ29" s="29"/>
      <c r="AR29" s="29"/>
      <c r="AS29" s="29"/>
      <c r="AT29" s="29"/>
      <c r="AU29" s="29"/>
      <c r="AV29" s="29"/>
      <c r="AW29" s="29"/>
      <c r="AX29" s="31" t="str">
        <f t="shared" si="9"/>
        <v/>
      </c>
      <c r="AY29" s="31" t="str">
        <f t="shared" si="10"/>
        <v/>
      </c>
      <c r="AZ29" s="31" t="str">
        <f t="shared" si="11"/>
        <v/>
      </c>
      <c r="BA29" s="31" t="str">
        <f t="shared" si="12"/>
        <v>n/a</v>
      </c>
      <c r="BB29" s="33"/>
      <c r="BC29" s="31" t="str">
        <f t="shared" si="13"/>
        <v>n/a</v>
      </c>
      <c r="BD29" s="33"/>
      <c r="BE29" s="30"/>
    </row>
    <row r="30" spans="1:57" ht="32.25" customHeight="1" x14ac:dyDescent="0.2">
      <c r="A30" s="29" t="s">
        <v>1163</v>
      </c>
      <c r="B30" s="30" t="s">
        <v>4843</v>
      </c>
      <c r="C30" s="30" t="s">
        <v>4919</v>
      </c>
      <c r="D30" s="30" t="s">
        <v>241</v>
      </c>
      <c r="E30" s="30" t="s">
        <v>4920</v>
      </c>
      <c r="F30" s="29" t="s">
        <v>4851</v>
      </c>
      <c r="G30" s="29" t="s">
        <v>4847</v>
      </c>
      <c r="H30" s="29" t="s">
        <v>4847</v>
      </c>
      <c r="I30" s="31" t="str">
        <f t="shared" si="0"/>
        <v>High</v>
      </c>
      <c r="J30" s="32" t="s">
        <v>307</v>
      </c>
      <c r="K30" s="29" t="s">
        <v>4847</v>
      </c>
      <c r="L30" s="29" t="s">
        <v>4847</v>
      </c>
      <c r="M30" s="31" t="str">
        <f t="shared" si="1"/>
        <v>Low</v>
      </c>
      <c r="N30" s="32" t="s">
        <v>307</v>
      </c>
      <c r="O30" s="29" t="s">
        <v>4847</v>
      </c>
      <c r="P30" s="29" t="s">
        <v>4847</v>
      </c>
      <c r="Q30" s="31" t="str">
        <f t="shared" si="2"/>
        <v>Low</v>
      </c>
      <c r="R30" s="32" t="s">
        <v>270</v>
      </c>
      <c r="S30" s="29" t="s">
        <v>4847</v>
      </c>
      <c r="T30" s="29" t="s">
        <v>4847</v>
      </c>
      <c r="U30" s="29" t="s">
        <v>4847</v>
      </c>
      <c r="V30" s="29" t="s">
        <v>4847</v>
      </c>
      <c r="W30" s="31" t="str">
        <f t="shared" si="3"/>
        <v>Low</v>
      </c>
      <c r="X30" s="31" t="str">
        <f t="shared" si="4"/>
        <v>High</v>
      </c>
      <c r="Y30" s="31" t="str">
        <f t="shared" si="5"/>
        <v>High</v>
      </c>
      <c r="Z30" s="29"/>
      <c r="AA30" s="29"/>
      <c r="AB30" s="29"/>
      <c r="AC30" s="31" t="str">
        <f t="shared" si="6"/>
        <v/>
      </c>
      <c r="AD30" s="32"/>
      <c r="AE30" s="29"/>
      <c r="AF30" s="29"/>
      <c r="AG30" s="29"/>
      <c r="AH30" s="29"/>
      <c r="AI30" s="31" t="str">
        <f t="shared" si="7"/>
        <v/>
      </c>
      <c r="AJ30" s="32"/>
      <c r="AK30" s="29"/>
      <c r="AL30" s="29"/>
      <c r="AM30" s="29"/>
      <c r="AN30" s="29"/>
      <c r="AO30" s="31" t="str">
        <f t="shared" si="8"/>
        <v/>
      </c>
      <c r="AP30" s="32"/>
      <c r="AQ30" s="29"/>
      <c r="AR30" s="29"/>
      <c r="AS30" s="29"/>
      <c r="AT30" s="29"/>
      <c r="AU30" s="29"/>
      <c r="AV30" s="29"/>
      <c r="AW30" s="29"/>
      <c r="AX30" s="31" t="str">
        <f t="shared" si="9"/>
        <v/>
      </c>
      <c r="AY30" s="31" t="str">
        <f t="shared" si="10"/>
        <v/>
      </c>
      <c r="AZ30" s="31" t="str">
        <f t="shared" si="11"/>
        <v/>
      </c>
      <c r="BA30" s="31" t="str">
        <f t="shared" si="12"/>
        <v>High</v>
      </c>
      <c r="BB30" s="33" t="s">
        <v>307</v>
      </c>
      <c r="BC30" s="31" t="str">
        <f t="shared" si="13"/>
        <v>High</v>
      </c>
      <c r="BD30" s="33" t="s">
        <v>307</v>
      </c>
      <c r="BE30" s="30" t="s">
        <v>4921</v>
      </c>
    </row>
    <row r="31" spans="1:57" ht="32.25" customHeight="1" x14ac:dyDescent="0.2">
      <c r="A31" s="29" t="s">
        <v>1193</v>
      </c>
      <c r="B31" s="30" t="s">
        <v>4843</v>
      </c>
      <c r="C31" s="30" t="s">
        <v>4922</v>
      </c>
      <c r="D31" s="30" t="s">
        <v>1073</v>
      </c>
      <c r="E31" s="30" t="s">
        <v>4923</v>
      </c>
      <c r="F31" s="29" t="s">
        <v>4847</v>
      </c>
      <c r="G31" s="29" t="s">
        <v>4847</v>
      </c>
      <c r="H31" s="29" t="s">
        <v>4846</v>
      </c>
      <c r="I31" s="31" t="str">
        <f t="shared" si="0"/>
        <v>Unclear</v>
      </c>
      <c r="J31" s="32" t="s">
        <v>307</v>
      </c>
      <c r="K31" s="29" t="s">
        <v>4847</v>
      </c>
      <c r="L31" s="29" t="s">
        <v>4847</v>
      </c>
      <c r="M31" s="31" t="str">
        <f t="shared" si="1"/>
        <v>Low</v>
      </c>
      <c r="N31" s="32" t="s">
        <v>270</v>
      </c>
      <c r="O31" s="29" t="s">
        <v>4847</v>
      </c>
      <c r="P31" s="29" t="s">
        <v>4847</v>
      </c>
      <c r="Q31" s="31" t="str">
        <f t="shared" si="2"/>
        <v>Low</v>
      </c>
      <c r="R31" s="32" t="s">
        <v>270</v>
      </c>
      <c r="S31" s="29" t="s">
        <v>4847</v>
      </c>
      <c r="T31" s="29" t="s">
        <v>4847</v>
      </c>
      <c r="U31" s="29" t="s">
        <v>4847</v>
      </c>
      <c r="V31" s="29" t="s">
        <v>4847</v>
      </c>
      <c r="W31" s="31" t="str">
        <f t="shared" si="3"/>
        <v>Low</v>
      </c>
      <c r="X31" s="31" t="str">
        <f t="shared" si="4"/>
        <v>Unclear</v>
      </c>
      <c r="Y31" s="31" t="str">
        <f t="shared" si="5"/>
        <v>High</v>
      </c>
      <c r="Z31" s="29"/>
      <c r="AA31" s="29"/>
      <c r="AB31" s="29"/>
      <c r="AC31" s="31" t="str">
        <f t="shared" si="6"/>
        <v/>
      </c>
      <c r="AD31" s="32"/>
      <c r="AE31" s="29"/>
      <c r="AF31" s="29"/>
      <c r="AG31" s="29"/>
      <c r="AH31" s="29"/>
      <c r="AI31" s="31" t="str">
        <f t="shared" si="7"/>
        <v/>
      </c>
      <c r="AJ31" s="32"/>
      <c r="AK31" s="29"/>
      <c r="AL31" s="29"/>
      <c r="AM31" s="29"/>
      <c r="AN31" s="29"/>
      <c r="AO31" s="31" t="str">
        <f t="shared" si="8"/>
        <v/>
      </c>
      <c r="AP31" s="32"/>
      <c r="AQ31" s="29"/>
      <c r="AR31" s="29"/>
      <c r="AS31" s="29"/>
      <c r="AT31" s="29"/>
      <c r="AU31" s="29"/>
      <c r="AV31" s="29"/>
      <c r="AW31" s="29"/>
      <c r="AX31" s="31" t="str">
        <f t="shared" si="9"/>
        <v/>
      </c>
      <c r="AY31" s="31" t="str">
        <f t="shared" si="10"/>
        <v/>
      </c>
      <c r="AZ31" s="31" t="str">
        <f t="shared" si="11"/>
        <v/>
      </c>
      <c r="BA31" s="31" t="str">
        <f t="shared" si="12"/>
        <v>Unclear</v>
      </c>
      <c r="BB31" s="33" t="s">
        <v>373</v>
      </c>
      <c r="BC31" s="31" t="str">
        <f t="shared" si="13"/>
        <v>High</v>
      </c>
      <c r="BD31" s="33" t="s">
        <v>307</v>
      </c>
      <c r="BE31" s="30" t="s">
        <v>4924</v>
      </c>
    </row>
    <row r="32" spans="1:57" ht="32.25" customHeight="1" x14ac:dyDescent="0.2">
      <c r="A32" s="29" t="s">
        <v>1224</v>
      </c>
      <c r="B32" s="30" t="s">
        <v>4843</v>
      </c>
      <c r="C32" s="30" t="s">
        <v>4925</v>
      </c>
      <c r="D32" s="30" t="s">
        <v>283</v>
      </c>
      <c r="E32" s="30" t="s">
        <v>4926</v>
      </c>
      <c r="F32" s="29" t="s">
        <v>4846</v>
      </c>
      <c r="G32" s="29" t="s">
        <v>4847</v>
      </c>
      <c r="H32" s="29" t="s">
        <v>4847</v>
      </c>
      <c r="I32" s="31" t="str">
        <f t="shared" si="0"/>
        <v>Unclear</v>
      </c>
      <c r="J32" s="32" t="s">
        <v>307</v>
      </c>
      <c r="K32" s="29" t="s">
        <v>4847</v>
      </c>
      <c r="L32" s="29" t="s">
        <v>4847</v>
      </c>
      <c r="M32" s="31" t="str">
        <f t="shared" si="1"/>
        <v>Low</v>
      </c>
      <c r="N32" s="32" t="s">
        <v>270</v>
      </c>
      <c r="O32" s="29" t="s">
        <v>4847</v>
      </c>
      <c r="P32" s="29" t="s">
        <v>4847</v>
      </c>
      <c r="Q32" s="31" t="str">
        <f t="shared" si="2"/>
        <v>Low</v>
      </c>
      <c r="R32" s="32" t="s">
        <v>270</v>
      </c>
      <c r="S32" s="29" t="s">
        <v>4847</v>
      </c>
      <c r="T32" s="29" t="s">
        <v>4847</v>
      </c>
      <c r="U32" s="29" t="s">
        <v>4847</v>
      </c>
      <c r="V32" s="29" t="s">
        <v>4847</v>
      </c>
      <c r="W32" s="31" t="str">
        <f t="shared" si="3"/>
        <v>Low</v>
      </c>
      <c r="X32" s="31" t="str">
        <f t="shared" si="4"/>
        <v>Unclear</v>
      </c>
      <c r="Y32" s="31" t="str">
        <f t="shared" si="5"/>
        <v>High</v>
      </c>
      <c r="Z32" s="29"/>
      <c r="AA32" s="29"/>
      <c r="AB32" s="29"/>
      <c r="AC32" s="31" t="str">
        <f t="shared" si="6"/>
        <v/>
      </c>
      <c r="AD32" s="32"/>
      <c r="AE32" s="29"/>
      <c r="AF32" s="29"/>
      <c r="AG32" s="29"/>
      <c r="AH32" s="29"/>
      <c r="AI32" s="31" t="str">
        <f t="shared" si="7"/>
        <v/>
      </c>
      <c r="AJ32" s="32"/>
      <c r="AK32" s="29"/>
      <c r="AL32" s="29"/>
      <c r="AM32" s="29"/>
      <c r="AN32" s="29"/>
      <c r="AO32" s="31" t="str">
        <f t="shared" si="8"/>
        <v/>
      </c>
      <c r="AP32" s="32"/>
      <c r="AQ32" s="29"/>
      <c r="AR32" s="29"/>
      <c r="AS32" s="29"/>
      <c r="AT32" s="29"/>
      <c r="AU32" s="29"/>
      <c r="AV32" s="29"/>
      <c r="AW32" s="29"/>
      <c r="AX32" s="31" t="str">
        <f t="shared" si="9"/>
        <v/>
      </c>
      <c r="AY32" s="31" t="str">
        <f t="shared" si="10"/>
        <v/>
      </c>
      <c r="AZ32" s="31" t="str">
        <f t="shared" si="11"/>
        <v/>
      </c>
      <c r="BA32" s="31" t="str">
        <f t="shared" si="12"/>
        <v>Unclear</v>
      </c>
      <c r="BB32" s="33" t="s">
        <v>373</v>
      </c>
      <c r="BC32" s="31" t="str">
        <f t="shared" si="13"/>
        <v>High</v>
      </c>
      <c r="BD32" s="33" t="s">
        <v>307</v>
      </c>
      <c r="BE32" s="30" t="s">
        <v>4927</v>
      </c>
    </row>
    <row r="33" spans="1:57" ht="32.25" customHeight="1" x14ac:dyDescent="0.2">
      <c r="A33" s="29" t="s">
        <v>1253</v>
      </c>
      <c r="B33" s="30" t="s">
        <v>4843</v>
      </c>
      <c r="C33" s="30" t="s">
        <v>4928</v>
      </c>
      <c r="D33" s="30" t="s">
        <v>283</v>
      </c>
      <c r="E33" s="30" t="s">
        <v>4929</v>
      </c>
      <c r="F33" s="29" t="s">
        <v>4846</v>
      </c>
      <c r="G33" s="29" t="s">
        <v>4847</v>
      </c>
      <c r="H33" s="29" t="s">
        <v>4847</v>
      </c>
      <c r="I33" s="31" t="str">
        <f t="shared" si="0"/>
        <v>Unclear</v>
      </c>
      <c r="J33" s="32" t="s">
        <v>307</v>
      </c>
      <c r="K33" s="29" t="s">
        <v>4847</v>
      </c>
      <c r="L33" s="29" t="s">
        <v>4847</v>
      </c>
      <c r="M33" s="31" t="str">
        <f t="shared" si="1"/>
        <v>Low</v>
      </c>
      <c r="N33" s="32" t="s">
        <v>270</v>
      </c>
      <c r="O33" s="29" t="s">
        <v>4847</v>
      </c>
      <c r="P33" s="29" t="s">
        <v>4847</v>
      </c>
      <c r="Q33" s="31" t="str">
        <f t="shared" si="2"/>
        <v>Low</v>
      </c>
      <c r="R33" s="32" t="s">
        <v>270</v>
      </c>
      <c r="S33" s="29" t="s">
        <v>4847</v>
      </c>
      <c r="T33" s="29" t="s">
        <v>4847</v>
      </c>
      <c r="U33" s="29" t="s">
        <v>4847</v>
      </c>
      <c r="V33" s="29" t="s">
        <v>4847</v>
      </c>
      <c r="W33" s="31" t="str">
        <f t="shared" si="3"/>
        <v>Low</v>
      </c>
      <c r="X33" s="31" t="str">
        <f t="shared" si="4"/>
        <v>Unclear</v>
      </c>
      <c r="Y33" s="31" t="str">
        <f t="shared" si="5"/>
        <v>High</v>
      </c>
      <c r="Z33" s="29"/>
      <c r="AA33" s="29"/>
      <c r="AB33" s="29"/>
      <c r="AC33" s="31" t="str">
        <f t="shared" si="6"/>
        <v/>
      </c>
      <c r="AD33" s="32"/>
      <c r="AE33" s="29"/>
      <c r="AF33" s="29"/>
      <c r="AG33" s="29"/>
      <c r="AH33" s="29"/>
      <c r="AI33" s="31" t="str">
        <f t="shared" si="7"/>
        <v/>
      </c>
      <c r="AJ33" s="32"/>
      <c r="AK33" s="29"/>
      <c r="AL33" s="29"/>
      <c r="AM33" s="29"/>
      <c r="AN33" s="29"/>
      <c r="AO33" s="31" t="str">
        <f t="shared" si="8"/>
        <v/>
      </c>
      <c r="AP33" s="32"/>
      <c r="AQ33" s="29"/>
      <c r="AR33" s="29"/>
      <c r="AS33" s="29"/>
      <c r="AT33" s="29"/>
      <c r="AU33" s="29"/>
      <c r="AV33" s="29"/>
      <c r="AW33" s="29"/>
      <c r="AX33" s="31" t="str">
        <f t="shared" si="9"/>
        <v/>
      </c>
      <c r="AY33" s="31" t="str">
        <f t="shared" si="10"/>
        <v/>
      </c>
      <c r="AZ33" s="31" t="str">
        <f t="shared" si="11"/>
        <v/>
      </c>
      <c r="BA33" s="31" t="str">
        <f t="shared" si="12"/>
        <v>Unclear</v>
      </c>
      <c r="BB33" s="33" t="s">
        <v>373</v>
      </c>
      <c r="BC33" s="31" t="str">
        <f t="shared" si="13"/>
        <v>High</v>
      </c>
      <c r="BD33" s="33" t="s">
        <v>307</v>
      </c>
      <c r="BE33" s="30" t="s">
        <v>4930</v>
      </c>
    </row>
    <row r="34" spans="1:57" ht="32.25" customHeight="1" x14ac:dyDescent="0.2">
      <c r="A34" s="29" t="s">
        <v>1283</v>
      </c>
      <c r="B34" s="30" t="s">
        <v>4858</v>
      </c>
      <c r="C34" s="30" t="s">
        <v>4931</v>
      </c>
      <c r="D34" s="30" t="s">
        <v>382</v>
      </c>
      <c r="E34" s="30" t="s">
        <v>4932</v>
      </c>
      <c r="F34" s="29"/>
      <c r="G34" s="29"/>
      <c r="H34" s="29"/>
      <c r="I34" s="31" t="str">
        <f t="shared" si="0"/>
        <v/>
      </c>
      <c r="J34" s="32"/>
      <c r="K34" s="29"/>
      <c r="L34" s="29"/>
      <c r="M34" s="31" t="str">
        <f t="shared" si="1"/>
        <v/>
      </c>
      <c r="N34" s="32"/>
      <c r="O34" s="29"/>
      <c r="P34" s="29"/>
      <c r="Q34" s="31" t="str">
        <f t="shared" si="2"/>
        <v/>
      </c>
      <c r="R34" s="32"/>
      <c r="S34" s="29"/>
      <c r="T34" s="29"/>
      <c r="U34" s="29"/>
      <c r="V34" s="29"/>
      <c r="W34" s="31" t="str">
        <f t="shared" si="3"/>
        <v/>
      </c>
      <c r="X34" s="31" t="str">
        <f t="shared" si="4"/>
        <v/>
      </c>
      <c r="Y34" s="31" t="str">
        <f t="shared" si="5"/>
        <v/>
      </c>
      <c r="Z34" s="29" t="s">
        <v>4847</v>
      </c>
      <c r="AA34" s="29" t="s">
        <v>4847</v>
      </c>
      <c r="AB34" s="29" t="s">
        <v>4847</v>
      </c>
      <c r="AC34" s="31" t="str">
        <f t="shared" si="6"/>
        <v>Low</v>
      </c>
      <c r="AD34" s="32" t="s">
        <v>270</v>
      </c>
      <c r="AE34" s="29" t="s">
        <v>4847</v>
      </c>
      <c r="AF34" s="29" t="s">
        <v>4847</v>
      </c>
      <c r="AG34" s="29" t="s">
        <v>4847</v>
      </c>
      <c r="AH34" s="29" t="s">
        <v>4847</v>
      </c>
      <c r="AI34" s="31" t="str">
        <f t="shared" si="7"/>
        <v>Low</v>
      </c>
      <c r="AJ34" s="32" t="s">
        <v>270</v>
      </c>
      <c r="AK34" s="29" t="s">
        <v>4847</v>
      </c>
      <c r="AL34" s="29" t="s">
        <v>4847</v>
      </c>
      <c r="AM34" s="29" t="s">
        <v>4847</v>
      </c>
      <c r="AN34" s="29" t="s">
        <v>4847</v>
      </c>
      <c r="AO34" s="31" t="str">
        <f t="shared" si="8"/>
        <v>Low</v>
      </c>
      <c r="AP34" s="32" t="s">
        <v>270</v>
      </c>
      <c r="AQ34" s="29" t="s">
        <v>4847</v>
      </c>
      <c r="AR34" s="29" t="s">
        <v>4847</v>
      </c>
      <c r="AS34" s="29" t="s">
        <v>4861</v>
      </c>
      <c r="AT34" s="29" t="s">
        <v>4861</v>
      </c>
      <c r="AU34" s="29" t="s">
        <v>4847</v>
      </c>
      <c r="AV34" s="29" t="s">
        <v>2541</v>
      </c>
      <c r="AW34" s="29" t="s">
        <v>4847</v>
      </c>
      <c r="AX34" s="31" t="str">
        <f t="shared" si="9"/>
        <v>Low</v>
      </c>
      <c r="AY34" s="31" t="str">
        <f t="shared" si="10"/>
        <v>Low</v>
      </c>
      <c r="AZ34" s="31" t="str">
        <f t="shared" si="11"/>
        <v>Low</v>
      </c>
      <c r="BA34" s="31" t="str">
        <f t="shared" si="12"/>
        <v>Low</v>
      </c>
      <c r="BB34" s="33" t="s">
        <v>270</v>
      </c>
      <c r="BC34" s="31" t="str">
        <f t="shared" si="13"/>
        <v>Low</v>
      </c>
      <c r="BD34" s="33" t="s">
        <v>270</v>
      </c>
      <c r="BE34" s="30" t="s">
        <v>4933</v>
      </c>
    </row>
    <row r="35" spans="1:57" ht="32.25" customHeight="1" x14ac:dyDescent="0.2">
      <c r="A35" s="29" t="s">
        <v>1314</v>
      </c>
      <c r="B35" s="30" t="s">
        <v>4840</v>
      </c>
      <c r="C35" s="30" t="s">
        <v>4934</v>
      </c>
      <c r="D35" s="30" t="s">
        <v>241</v>
      </c>
      <c r="E35" s="30" t="s">
        <v>4935</v>
      </c>
      <c r="F35" s="29"/>
      <c r="G35" s="29"/>
      <c r="H35" s="29"/>
      <c r="I35" s="31" t="str">
        <f t="shared" ref="I35:I66" si="14">IF($B35&lt;&gt;"QUADAS-2","",IF(COUNTIF(F35:H35,"N"),"High",IF(COUNTIF(F35:H35,"Y")=3,"Low","Unclear")))</f>
        <v/>
      </c>
      <c r="J35" s="32"/>
      <c r="K35" s="29"/>
      <c r="L35" s="29"/>
      <c r="M35" s="31" t="str">
        <f t="shared" ref="M35:M66" si="15">IF($B35&lt;&gt;"QUADAS-2","",IF(COUNTIF(K35:L35,"N"),"High",IF(COUNTIF(K35:L35,"Y")=2,"Low","Unclear")))</f>
        <v/>
      </c>
      <c r="N35" s="32"/>
      <c r="O35" s="29"/>
      <c r="P35" s="29"/>
      <c r="Q35" s="31" t="str">
        <f t="shared" ref="Q35:Q66" si="16">IF($B35&lt;&gt;"QUADAS-2","",IF(COUNTIF(O35:P35,"N"),"High",IF(COUNTIF(O35:P35,"Y")=2,"Low","Unclear")))</f>
        <v/>
      </c>
      <c r="R35" s="32"/>
      <c r="S35" s="29"/>
      <c r="T35" s="29"/>
      <c r="U35" s="29"/>
      <c r="V35" s="29"/>
      <c r="W35" s="31" t="str">
        <f t="shared" ref="W35:W66" si="17">IF($B35&lt;&gt;"QUADAS-2","",IF(COUNTIF(S35:V35,"N"),"High",IF(COUNTIF(S35:V35,"Y")=4,"Low","Unclear")))</f>
        <v/>
      </c>
      <c r="X35" s="31" t="str">
        <f t="shared" ref="X35:X66" si="18">IF($B35&lt;&gt;"QUADAS-2","",IF(OR(I35="High",M35="High",Q35="High",W35="High"),"High",IF(AND(I35="Low",M35="Low",Q35="Low",W35="Low"),"Low","Unclear")))</f>
        <v/>
      </c>
      <c r="Y35" s="31" t="str">
        <f t="shared" ref="Y35:Y66" si="19">IF($B35&lt;&gt;"QUADAS-2","",IF(OR(J35="High",N35="High",R35="High"),"High",IF(AND(J35="Low",N35="Low",R35="Low"),"Low","Unclear")))</f>
        <v/>
      </c>
      <c r="Z35" s="29"/>
      <c r="AA35" s="29"/>
      <c r="AB35" s="29"/>
      <c r="AC35" s="31" t="str">
        <f t="shared" ref="AC35:AC66" si="20">IF($B35&lt;&gt;"PROBAST+AI","",IF(OR(COUNTIF(Z35:AB35,"N"),COUNTIF(Z35:AB35,"PN")),"High",IF(COUNTIF(Z35:AB35,"Y")+COUNTIF(Z35:AB35,"PY")+COUNTIF(Z35:AB35,"NA")=3,"Low","Unclear")))</f>
        <v/>
      </c>
      <c r="AD35" s="32"/>
      <c r="AE35" s="29"/>
      <c r="AF35" s="29"/>
      <c r="AG35" s="29"/>
      <c r="AH35" s="29"/>
      <c r="AI35" s="31" t="str">
        <f t="shared" ref="AI35:AI66" si="21">IF($B35&lt;&gt;"PROBAST+AI","",IF(OR(COUNTIF(AE35:AH35,"N"),COUNTIF(AE35:AH35,"PN")),"High",IF(COUNTIF(AE35:AH35,"Y")+COUNTIF(AE35:AH35,"PY")+COUNTIF(AE35:AH35,"NA")=4,"Low","Unclear")))</f>
        <v/>
      </c>
      <c r="AJ35" s="32"/>
      <c r="AK35" s="29"/>
      <c r="AL35" s="29"/>
      <c r="AM35" s="29"/>
      <c r="AN35" s="29"/>
      <c r="AO35" s="31" t="str">
        <f t="shared" ref="AO35:AO66" si="22">IF($B35&lt;&gt;"PROBAST+AI","",IF(OR(COUNTIF(AK35:AN35,"N"),COUNTIF(AK35:AN35,"PN")),"High",IF(COUNTIF(AK35:AN35,"Y")+COUNTIF(AK35:AN35,"PY")+COUNTIF(AK35:AN35,"NA")=4,"Low","Unclear")))</f>
        <v/>
      </c>
      <c r="AP35" s="32"/>
      <c r="AQ35" s="29"/>
      <c r="AR35" s="29"/>
      <c r="AS35" s="29"/>
      <c r="AT35" s="29"/>
      <c r="AU35" s="29"/>
      <c r="AV35" s="29"/>
      <c r="AW35" s="29"/>
      <c r="AX35" s="31" t="str">
        <f t="shared" ref="AX35:AX66" si="23">IF($B35&lt;&gt;"PROBAST+AI","",IF(OR(COUNTIF(AQ35:AW35,"N"),COUNTIF(AQ35:AW35,"PN")),"High",IF(COUNTIF(AQ35:AW35,"Y")+COUNTIF(AQ35:AW35,"PY")+COUNTIF(AQ35:AW35,"NA")=7,"Low","Unclear")))</f>
        <v/>
      </c>
      <c r="AY35" s="31" t="str">
        <f t="shared" ref="AY35:AY66" si="24">IF($B35&lt;&gt;"PROBAST+AI","",IF(OR(AC35="High",AI35="High",AO35="High",AX35="High"),"High",IF(AND(AC35="Low",AI35="Low",AO35="Low",AX35="Low"),"Low","Unclear")))</f>
        <v/>
      </c>
      <c r="AZ35" s="31" t="str">
        <f t="shared" ref="AZ35:AZ66" si="25">IF($B35&lt;&gt;"PROBAST+AI","",IF(OR(AD35="High",AJ35="High",AP35="High"),"High",IF(AND(AD35="Low",AJ35="Low",AP35="Low"),"Low","Unclear")))</f>
        <v/>
      </c>
      <c r="BA35" s="31" t="str">
        <f t="shared" ref="BA35:BA66" si="26">IF($B35="QUADAS-2",X35,IF($B35="PROBAST+AI",AY35,"n/a"))</f>
        <v>n/a</v>
      </c>
      <c r="BB35" s="33"/>
      <c r="BC35" s="31" t="str">
        <f t="shared" ref="BC35:BC66" si="27">IF($B35="QUADAS-2",Y35,IF($B35="PROBAST+AI",AZ35,"n/a"))</f>
        <v>n/a</v>
      </c>
      <c r="BD35" s="33"/>
      <c r="BE35" s="30"/>
    </row>
    <row r="36" spans="1:57" ht="32.25" customHeight="1" x14ac:dyDescent="0.2">
      <c r="A36" s="29" t="s">
        <v>1348</v>
      </c>
      <c r="B36" s="30" t="s">
        <v>4843</v>
      </c>
      <c r="C36" s="30" t="s">
        <v>4936</v>
      </c>
      <c r="D36" s="30" t="s">
        <v>241</v>
      </c>
      <c r="E36" s="30" t="s">
        <v>4937</v>
      </c>
      <c r="F36" s="29" t="s">
        <v>4851</v>
      </c>
      <c r="G36" s="29" t="s">
        <v>4847</v>
      </c>
      <c r="H36" s="29" t="s">
        <v>4847</v>
      </c>
      <c r="I36" s="31" t="str">
        <f t="shared" si="14"/>
        <v>High</v>
      </c>
      <c r="J36" s="32" t="s">
        <v>307</v>
      </c>
      <c r="K36" s="29" t="s">
        <v>4847</v>
      </c>
      <c r="L36" s="29" t="s">
        <v>4847</v>
      </c>
      <c r="M36" s="31" t="str">
        <f t="shared" si="15"/>
        <v>Low</v>
      </c>
      <c r="N36" s="32" t="s">
        <v>307</v>
      </c>
      <c r="O36" s="29" t="s">
        <v>4847</v>
      </c>
      <c r="P36" s="29" t="s">
        <v>4847</v>
      </c>
      <c r="Q36" s="31" t="str">
        <f t="shared" si="16"/>
        <v>Low</v>
      </c>
      <c r="R36" s="32" t="s">
        <v>270</v>
      </c>
      <c r="S36" s="29" t="s">
        <v>4847</v>
      </c>
      <c r="T36" s="29" t="s">
        <v>4847</v>
      </c>
      <c r="U36" s="29" t="s">
        <v>4847</v>
      </c>
      <c r="V36" s="29" t="s">
        <v>4847</v>
      </c>
      <c r="W36" s="31" t="str">
        <f t="shared" si="17"/>
        <v>Low</v>
      </c>
      <c r="X36" s="31" t="str">
        <f t="shared" si="18"/>
        <v>High</v>
      </c>
      <c r="Y36" s="31" t="str">
        <f t="shared" si="19"/>
        <v>High</v>
      </c>
      <c r="Z36" s="29"/>
      <c r="AA36" s="29"/>
      <c r="AB36" s="29"/>
      <c r="AC36" s="31" t="str">
        <f t="shared" si="20"/>
        <v/>
      </c>
      <c r="AD36" s="32"/>
      <c r="AE36" s="29"/>
      <c r="AF36" s="29"/>
      <c r="AG36" s="29"/>
      <c r="AH36" s="29"/>
      <c r="AI36" s="31" t="str">
        <f t="shared" si="21"/>
        <v/>
      </c>
      <c r="AJ36" s="32"/>
      <c r="AK36" s="29"/>
      <c r="AL36" s="29"/>
      <c r="AM36" s="29"/>
      <c r="AN36" s="29"/>
      <c r="AO36" s="31" t="str">
        <f t="shared" si="22"/>
        <v/>
      </c>
      <c r="AP36" s="32"/>
      <c r="AQ36" s="29"/>
      <c r="AR36" s="29"/>
      <c r="AS36" s="29"/>
      <c r="AT36" s="29"/>
      <c r="AU36" s="29"/>
      <c r="AV36" s="29"/>
      <c r="AW36" s="29"/>
      <c r="AX36" s="31" t="str">
        <f t="shared" si="23"/>
        <v/>
      </c>
      <c r="AY36" s="31" t="str">
        <f t="shared" si="24"/>
        <v/>
      </c>
      <c r="AZ36" s="31" t="str">
        <f t="shared" si="25"/>
        <v/>
      </c>
      <c r="BA36" s="31" t="str">
        <f t="shared" si="26"/>
        <v>High</v>
      </c>
      <c r="BB36" s="33" t="s">
        <v>307</v>
      </c>
      <c r="BC36" s="31" t="str">
        <f t="shared" si="27"/>
        <v>High</v>
      </c>
      <c r="BD36" s="33" t="s">
        <v>307</v>
      </c>
      <c r="BE36" s="30" t="s">
        <v>4938</v>
      </c>
    </row>
    <row r="37" spans="1:57" ht="32.25" customHeight="1" x14ac:dyDescent="0.2">
      <c r="A37" s="29" t="s">
        <v>1377</v>
      </c>
      <c r="B37" s="30" t="s">
        <v>4858</v>
      </c>
      <c r="C37" s="30" t="s">
        <v>4939</v>
      </c>
      <c r="D37" s="30" t="s">
        <v>283</v>
      </c>
      <c r="E37" s="30" t="s">
        <v>4940</v>
      </c>
      <c r="F37" s="29"/>
      <c r="G37" s="29"/>
      <c r="H37" s="29"/>
      <c r="I37" s="31" t="str">
        <f t="shared" si="14"/>
        <v/>
      </c>
      <c r="J37" s="32"/>
      <c r="K37" s="29"/>
      <c r="L37" s="29"/>
      <c r="M37" s="31" t="str">
        <f t="shared" si="15"/>
        <v/>
      </c>
      <c r="N37" s="32"/>
      <c r="O37" s="29"/>
      <c r="P37" s="29"/>
      <c r="Q37" s="31" t="str">
        <f t="shared" si="16"/>
        <v/>
      </c>
      <c r="R37" s="32"/>
      <c r="S37" s="29"/>
      <c r="T37" s="29"/>
      <c r="U37" s="29"/>
      <c r="V37" s="29"/>
      <c r="W37" s="31" t="str">
        <f t="shared" si="17"/>
        <v/>
      </c>
      <c r="X37" s="31" t="str">
        <f t="shared" si="18"/>
        <v/>
      </c>
      <c r="Y37" s="31" t="str">
        <f t="shared" si="19"/>
        <v/>
      </c>
      <c r="Z37" s="29" t="s">
        <v>4847</v>
      </c>
      <c r="AA37" s="29" t="s">
        <v>4847</v>
      </c>
      <c r="AB37" s="29" t="s">
        <v>4861</v>
      </c>
      <c r="AC37" s="31" t="str">
        <f t="shared" si="20"/>
        <v>Low</v>
      </c>
      <c r="AD37" s="32" t="s">
        <v>307</v>
      </c>
      <c r="AE37" s="29" t="s">
        <v>4847</v>
      </c>
      <c r="AF37" s="29" t="s">
        <v>4847</v>
      </c>
      <c r="AG37" s="29" t="s">
        <v>4861</v>
      </c>
      <c r="AH37" s="29" t="s">
        <v>4847</v>
      </c>
      <c r="AI37" s="31" t="str">
        <f t="shared" si="21"/>
        <v>Low</v>
      </c>
      <c r="AJ37" s="32" t="s">
        <v>307</v>
      </c>
      <c r="AK37" s="29" t="s">
        <v>4847</v>
      </c>
      <c r="AL37" s="29" t="s">
        <v>4847</v>
      </c>
      <c r="AM37" s="29" t="s">
        <v>4862</v>
      </c>
      <c r="AN37" s="29" t="s">
        <v>4847</v>
      </c>
      <c r="AO37" s="31" t="str">
        <f t="shared" si="22"/>
        <v>High</v>
      </c>
      <c r="AP37" s="32" t="s">
        <v>270</v>
      </c>
      <c r="AQ37" s="29" t="s">
        <v>4847</v>
      </c>
      <c r="AR37" s="29" t="s">
        <v>4861</v>
      </c>
      <c r="AS37" s="29" t="s">
        <v>2541</v>
      </c>
      <c r="AT37" s="29" t="s">
        <v>4861</v>
      </c>
      <c r="AU37" s="29" t="s">
        <v>4862</v>
      </c>
      <c r="AV37" s="29" t="s">
        <v>4910</v>
      </c>
      <c r="AW37" s="29" t="s">
        <v>4861</v>
      </c>
      <c r="AX37" s="31" t="str">
        <f t="shared" si="23"/>
        <v>High</v>
      </c>
      <c r="AY37" s="31" t="str">
        <f t="shared" si="24"/>
        <v>High</v>
      </c>
      <c r="AZ37" s="31" t="str">
        <f t="shared" si="25"/>
        <v>High</v>
      </c>
      <c r="BA37" s="31" t="str">
        <f t="shared" si="26"/>
        <v>High</v>
      </c>
      <c r="BB37" s="33" t="s">
        <v>307</v>
      </c>
      <c r="BC37" s="31" t="str">
        <f t="shared" si="27"/>
        <v>High</v>
      </c>
      <c r="BD37" s="33" t="s">
        <v>307</v>
      </c>
      <c r="BE37" s="30" t="s">
        <v>4941</v>
      </c>
    </row>
    <row r="38" spans="1:57" ht="32.25" customHeight="1" x14ac:dyDescent="0.2">
      <c r="A38" s="29" t="s">
        <v>1414</v>
      </c>
      <c r="B38" s="30" t="s">
        <v>4840</v>
      </c>
      <c r="C38" s="30" t="s">
        <v>4942</v>
      </c>
      <c r="D38" s="30" t="s">
        <v>241</v>
      </c>
      <c r="E38" s="30" t="s">
        <v>4943</v>
      </c>
      <c r="F38" s="29"/>
      <c r="G38" s="29"/>
      <c r="H38" s="29"/>
      <c r="I38" s="31" t="str">
        <f t="shared" si="14"/>
        <v/>
      </c>
      <c r="J38" s="32"/>
      <c r="K38" s="29"/>
      <c r="L38" s="29"/>
      <c r="M38" s="31" t="str">
        <f t="shared" si="15"/>
        <v/>
      </c>
      <c r="N38" s="32"/>
      <c r="O38" s="29"/>
      <c r="P38" s="29"/>
      <c r="Q38" s="31" t="str">
        <f t="shared" si="16"/>
        <v/>
      </c>
      <c r="R38" s="32"/>
      <c r="S38" s="29"/>
      <c r="T38" s="29"/>
      <c r="U38" s="29"/>
      <c r="V38" s="29"/>
      <c r="W38" s="31" t="str">
        <f t="shared" si="17"/>
        <v/>
      </c>
      <c r="X38" s="31" t="str">
        <f t="shared" si="18"/>
        <v/>
      </c>
      <c r="Y38" s="31" t="str">
        <f t="shared" si="19"/>
        <v/>
      </c>
      <c r="Z38" s="29"/>
      <c r="AA38" s="29"/>
      <c r="AB38" s="29"/>
      <c r="AC38" s="31" t="str">
        <f t="shared" si="20"/>
        <v/>
      </c>
      <c r="AD38" s="32"/>
      <c r="AE38" s="29"/>
      <c r="AF38" s="29"/>
      <c r="AG38" s="29"/>
      <c r="AH38" s="29"/>
      <c r="AI38" s="31" t="str">
        <f t="shared" si="21"/>
        <v/>
      </c>
      <c r="AJ38" s="32"/>
      <c r="AK38" s="29"/>
      <c r="AL38" s="29"/>
      <c r="AM38" s="29"/>
      <c r="AN38" s="29"/>
      <c r="AO38" s="31" t="str">
        <f t="shared" si="22"/>
        <v/>
      </c>
      <c r="AP38" s="32"/>
      <c r="AQ38" s="29"/>
      <c r="AR38" s="29"/>
      <c r="AS38" s="29"/>
      <c r="AT38" s="29"/>
      <c r="AU38" s="29"/>
      <c r="AV38" s="29"/>
      <c r="AW38" s="29"/>
      <c r="AX38" s="31" t="str">
        <f t="shared" si="23"/>
        <v/>
      </c>
      <c r="AY38" s="31" t="str">
        <f t="shared" si="24"/>
        <v/>
      </c>
      <c r="AZ38" s="31" t="str">
        <f t="shared" si="25"/>
        <v/>
      </c>
      <c r="BA38" s="31" t="str">
        <f t="shared" si="26"/>
        <v>n/a</v>
      </c>
      <c r="BB38" s="33"/>
      <c r="BC38" s="31" t="str">
        <f t="shared" si="27"/>
        <v>n/a</v>
      </c>
      <c r="BD38" s="33"/>
      <c r="BE38" s="30"/>
    </row>
    <row r="39" spans="1:57" ht="32.25" customHeight="1" x14ac:dyDescent="0.2">
      <c r="A39" s="29" t="s">
        <v>1451</v>
      </c>
      <c r="B39" s="30" t="s">
        <v>4843</v>
      </c>
      <c r="C39" s="30" t="s">
        <v>4944</v>
      </c>
      <c r="D39" s="30" t="s">
        <v>241</v>
      </c>
      <c r="E39" s="30" t="s">
        <v>1469</v>
      </c>
      <c r="F39" s="29" t="s">
        <v>4851</v>
      </c>
      <c r="G39" s="29" t="s">
        <v>4847</v>
      </c>
      <c r="H39" s="29" t="s">
        <v>4847</v>
      </c>
      <c r="I39" s="31" t="str">
        <f t="shared" si="14"/>
        <v>High</v>
      </c>
      <c r="J39" s="32" t="s">
        <v>307</v>
      </c>
      <c r="K39" s="29" t="s">
        <v>4847</v>
      </c>
      <c r="L39" s="29" t="s">
        <v>4847</v>
      </c>
      <c r="M39" s="31" t="str">
        <f t="shared" si="15"/>
        <v>Low</v>
      </c>
      <c r="N39" s="32" t="s">
        <v>307</v>
      </c>
      <c r="O39" s="29" t="s">
        <v>4847</v>
      </c>
      <c r="P39" s="29" t="s">
        <v>4847</v>
      </c>
      <c r="Q39" s="31" t="str">
        <f t="shared" si="16"/>
        <v>Low</v>
      </c>
      <c r="R39" s="32" t="s">
        <v>270</v>
      </c>
      <c r="S39" s="29" t="s">
        <v>4847</v>
      </c>
      <c r="T39" s="29" t="s">
        <v>4847</v>
      </c>
      <c r="U39" s="29" t="s">
        <v>4847</v>
      </c>
      <c r="V39" s="29" t="s">
        <v>4847</v>
      </c>
      <c r="W39" s="31" t="str">
        <f t="shared" si="17"/>
        <v>Low</v>
      </c>
      <c r="X39" s="31" t="str">
        <f t="shared" si="18"/>
        <v>High</v>
      </c>
      <c r="Y39" s="31" t="str">
        <f t="shared" si="19"/>
        <v>High</v>
      </c>
      <c r="Z39" s="29"/>
      <c r="AA39" s="29"/>
      <c r="AB39" s="29"/>
      <c r="AC39" s="31" t="str">
        <f t="shared" si="20"/>
        <v/>
      </c>
      <c r="AD39" s="32"/>
      <c r="AE39" s="29"/>
      <c r="AF39" s="29"/>
      <c r="AG39" s="29"/>
      <c r="AH39" s="29"/>
      <c r="AI39" s="31" t="str">
        <f t="shared" si="21"/>
        <v/>
      </c>
      <c r="AJ39" s="32"/>
      <c r="AK39" s="29"/>
      <c r="AL39" s="29"/>
      <c r="AM39" s="29"/>
      <c r="AN39" s="29"/>
      <c r="AO39" s="31" t="str">
        <f t="shared" si="22"/>
        <v/>
      </c>
      <c r="AP39" s="32"/>
      <c r="AQ39" s="29"/>
      <c r="AR39" s="29"/>
      <c r="AS39" s="29"/>
      <c r="AT39" s="29"/>
      <c r="AU39" s="29"/>
      <c r="AV39" s="29"/>
      <c r="AW39" s="29"/>
      <c r="AX39" s="31" t="str">
        <f t="shared" si="23"/>
        <v/>
      </c>
      <c r="AY39" s="31" t="str">
        <f t="shared" si="24"/>
        <v/>
      </c>
      <c r="AZ39" s="31" t="str">
        <f t="shared" si="25"/>
        <v/>
      </c>
      <c r="BA39" s="31" t="str">
        <f t="shared" si="26"/>
        <v>High</v>
      </c>
      <c r="BB39" s="33" t="s">
        <v>307</v>
      </c>
      <c r="BC39" s="31" t="str">
        <f t="shared" si="27"/>
        <v>High</v>
      </c>
      <c r="BD39" s="33" t="s">
        <v>307</v>
      </c>
      <c r="BE39" s="30" t="s">
        <v>4945</v>
      </c>
    </row>
    <row r="40" spans="1:57" ht="32.25" customHeight="1" x14ac:dyDescent="0.2">
      <c r="A40" s="29" t="s">
        <v>1487</v>
      </c>
      <c r="B40" s="30" t="s">
        <v>4843</v>
      </c>
      <c r="C40" s="30" t="s">
        <v>4946</v>
      </c>
      <c r="D40" s="30" t="s">
        <v>283</v>
      </c>
      <c r="E40" s="30" t="s">
        <v>4947</v>
      </c>
      <c r="F40" s="29" t="s">
        <v>4847</v>
      </c>
      <c r="G40" s="29" t="s">
        <v>4847</v>
      </c>
      <c r="H40" s="29" t="s">
        <v>4847</v>
      </c>
      <c r="I40" s="31" t="str">
        <f t="shared" si="14"/>
        <v>Low</v>
      </c>
      <c r="J40" s="32" t="s">
        <v>307</v>
      </c>
      <c r="K40" s="29" t="s">
        <v>4847</v>
      </c>
      <c r="L40" s="29" t="s">
        <v>4847</v>
      </c>
      <c r="M40" s="31" t="str">
        <f t="shared" si="15"/>
        <v>Low</v>
      </c>
      <c r="N40" s="32" t="s">
        <v>373</v>
      </c>
      <c r="O40" s="29" t="s">
        <v>4847</v>
      </c>
      <c r="P40" s="29" t="s">
        <v>4847</v>
      </c>
      <c r="Q40" s="31" t="str">
        <f t="shared" si="16"/>
        <v>Low</v>
      </c>
      <c r="R40" s="32" t="s">
        <v>270</v>
      </c>
      <c r="S40" s="29" t="s">
        <v>4847</v>
      </c>
      <c r="T40" s="29" t="s">
        <v>4847</v>
      </c>
      <c r="U40" s="29" t="s">
        <v>4851</v>
      </c>
      <c r="V40" s="29" t="s">
        <v>4847</v>
      </c>
      <c r="W40" s="31" t="str">
        <f t="shared" si="17"/>
        <v>High</v>
      </c>
      <c r="X40" s="31" t="str">
        <f t="shared" si="18"/>
        <v>High</v>
      </c>
      <c r="Y40" s="31" t="str">
        <f t="shared" si="19"/>
        <v>High</v>
      </c>
      <c r="Z40" s="29"/>
      <c r="AA40" s="29"/>
      <c r="AB40" s="29"/>
      <c r="AC40" s="31" t="str">
        <f t="shared" si="20"/>
        <v/>
      </c>
      <c r="AD40" s="32"/>
      <c r="AE40" s="29"/>
      <c r="AF40" s="29"/>
      <c r="AG40" s="29"/>
      <c r="AH40" s="29"/>
      <c r="AI40" s="31" t="str">
        <f t="shared" si="21"/>
        <v/>
      </c>
      <c r="AJ40" s="32"/>
      <c r="AK40" s="29"/>
      <c r="AL40" s="29"/>
      <c r="AM40" s="29"/>
      <c r="AN40" s="29"/>
      <c r="AO40" s="31" t="str">
        <f t="shared" si="22"/>
        <v/>
      </c>
      <c r="AP40" s="32"/>
      <c r="AQ40" s="29"/>
      <c r="AR40" s="29"/>
      <c r="AS40" s="29"/>
      <c r="AT40" s="29"/>
      <c r="AU40" s="29"/>
      <c r="AV40" s="29"/>
      <c r="AW40" s="29"/>
      <c r="AX40" s="31" t="str">
        <f t="shared" si="23"/>
        <v/>
      </c>
      <c r="AY40" s="31" t="str">
        <f t="shared" si="24"/>
        <v/>
      </c>
      <c r="AZ40" s="31" t="str">
        <f t="shared" si="25"/>
        <v/>
      </c>
      <c r="BA40" s="31" t="str">
        <f t="shared" si="26"/>
        <v>High</v>
      </c>
      <c r="BB40" s="33" t="s">
        <v>307</v>
      </c>
      <c r="BC40" s="31" t="str">
        <f t="shared" si="27"/>
        <v>High</v>
      </c>
      <c r="BD40" s="33" t="s">
        <v>307</v>
      </c>
      <c r="BE40" s="30" t="s">
        <v>4948</v>
      </c>
    </row>
    <row r="41" spans="1:57" ht="32.25" customHeight="1" x14ac:dyDescent="0.2">
      <c r="A41" s="29" t="s">
        <v>1521</v>
      </c>
      <c r="B41" s="30" t="s">
        <v>4840</v>
      </c>
      <c r="C41" s="30" t="s">
        <v>4949</v>
      </c>
      <c r="D41" s="30" t="s">
        <v>283</v>
      </c>
      <c r="E41" s="30" t="s">
        <v>4950</v>
      </c>
      <c r="F41" s="29"/>
      <c r="G41" s="29"/>
      <c r="H41" s="29"/>
      <c r="I41" s="31" t="str">
        <f t="shared" si="14"/>
        <v/>
      </c>
      <c r="J41" s="32"/>
      <c r="K41" s="29"/>
      <c r="L41" s="29"/>
      <c r="M41" s="31" t="str">
        <f t="shared" si="15"/>
        <v/>
      </c>
      <c r="N41" s="32"/>
      <c r="O41" s="29"/>
      <c r="P41" s="29"/>
      <c r="Q41" s="31" t="str">
        <f t="shared" si="16"/>
        <v/>
      </c>
      <c r="R41" s="32"/>
      <c r="S41" s="29"/>
      <c r="T41" s="29"/>
      <c r="U41" s="29"/>
      <c r="V41" s="29"/>
      <c r="W41" s="31" t="str">
        <f t="shared" si="17"/>
        <v/>
      </c>
      <c r="X41" s="31" t="str">
        <f t="shared" si="18"/>
        <v/>
      </c>
      <c r="Y41" s="31" t="str">
        <f t="shared" si="19"/>
        <v/>
      </c>
      <c r="Z41" s="29"/>
      <c r="AA41" s="29"/>
      <c r="AB41" s="29"/>
      <c r="AC41" s="31" t="str">
        <f t="shared" si="20"/>
        <v/>
      </c>
      <c r="AD41" s="32"/>
      <c r="AE41" s="29"/>
      <c r="AF41" s="29"/>
      <c r="AG41" s="29"/>
      <c r="AH41" s="29"/>
      <c r="AI41" s="31" t="str">
        <f t="shared" si="21"/>
        <v/>
      </c>
      <c r="AJ41" s="32"/>
      <c r="AK41" s="29"/>
      <c r="AL41" s="29"/>
      <c r="AM41" s="29"/>
      <c r="AN41" s="29"/>
      <c r="AO41" s="31" t="str">
        <f t="shared" si="22"/>
        <v/>
      </c>
      <c r="AP41" s="32"/>
      <c r="AQ41" s="29"/>
      <c r="AR41" s="29"/>
      <c r="AS41" s="29"/>
      <c r="AT41" s="29"/>
      <c r="AU41" s="29"/>
      <c r="AV41" s="29"/>
      <c r="AW41" s="29"/>
      <c r="AX41" s="31" t="str">
        <f t="shared" si="23"/>
        <v/>
      </c>
      <c r="AY41" s="31" t="str">
        <f t="shared" si="24"/>
        <v/>
      </c>
      <c r="AZ41" s="31" t="str">
        <f t="shared" si="25"/>
        <v/>
      </c>
      <c r="BA41" s="31" t="str">
        <f t="shared" si="26"/>
        <v>n/a</v>
      </c>
      <c r="BB41" s="33"/>
      <c r="BC41" s="31" t="str">
        <f t="shared" si="27"/>
        <v>n/a</v>
      </c>
      <c r="BD41" s="33"/>
      <c r="BE41" s="30"/>
    </row>
    <row r="42" spans="1:57" ht="32.25" customHeight="1" x14ac:dyDescent="0.2">
      <c r="A42" s="29" t="s">
        <v>1555</v>
      </c>
      <c r="B42" s="30" t="s">
        <v>4858</v>
      </c>
      <c r="C42" s="30" t="s">
        <v>4951</v>
      </c>
      <c r="D42" s="30" t="s">
        <v>283</v>
      </c>
      <c r="E42" s="30" t="s">
        <v>4952</v>
      </c>
      <c r="F42" s="29"/>
      <c r="G42" s="29"/>
      <c r="H42" s="29"/>
      <c r="I42" s="31" t="str">
        <f t="shared" si="14"/>
        <v/>
      </c>
      <c r="J42" s="32"/>
      <c r="K42" s="29"/>
      <c r="L42" s="29"/>
      <c r="M42" s="31" t="str">
        <f t="shared" si="15"/>
        <v/>
      </c>
      <c r="N42" s="32"/>
      <c r="O42" s="29"/>
      <c r="P42" s="29"/>
      <c r="Q42" s="31" t="str">
        <f t="shared" si="16"/>
        <v/>
      </c>
      <c r="R42" s="32"/>
      <c r="S42" s="29"/>
      <c r="T42" s="29"/>
      <c r="U42" s="29"/>
      <c r="V42" s="29"/>
      <c r="W42" s="31" t="str">
        <f t="shared" si="17"/>
        <v/>
      </c>
      <c r="X42" s="31" t="str">
        <f t="shared" si="18"/>
        <v/>
      </c>
      <c r="Y42" s="31" t="str">
        <f t="shared" si="19"/>
        <v/>
      </c>
      <c r="Z42" s="29" t="s">
        <v>4847</v>
      </c>
      <c r="AA42" s="29" t="s">
        <v>4847</v>
      </c>
      <c r="AB42" s="29" t="s">
        <v>4847</v>
      </c>
      <c r="AC42" s="31" t="str">
        <f t="shared" si="20"/>
        <v>Low</v>
      </c>
      <c r="AD42" s="32" t="s">
        <v>270</v>
      </c>
      <c r="AE42" s="29" t="s">
        <v>4847</v>
      </c>
      <c r="AF42" s="29" t="s">
        <v>4847</v>
      </c>
      <c r="AG42" s="29" t="s">
        <v>4847</v>
      </c>
      <c r="AH42" s="29" t="s">
        <v>4847</v>
      </c>
      <c r="AI42" s="31" t="str">
        <f t="shared" si="21"/>
        <v>Low</v>
      </c>
      <c r="AJ42" s="32" t="s">
        <v>270</v>
      </c>
      <c r="AK42" s="29" t="s">
        <v>4847</v>
      </c>
      <c r="AL42" s="29" t="s">
        <v>4847</v>
      </c>
      <c r="AM42" s="29" t="s">
        <v>4847</v>
      </c>
      <c r="AN42" s="29" t="s">
        <v>4847</v>
      </c>
      <c r="AO42" s="31" t="str">
        <f t="shared" si="22"/>
        <v>Low</v>
      </c>
      <c r="AP42" s="32" t="s">
        <v>270</v>
      </c>
      <c r="AQ42" s="29" t="s">
        <v>4847</v>
      </c>
      <c r="AR42" s="29" t="s">
        <v>4861</v>
      </c>
      <c r="AS42" s="29" t="s">
        <v>4861</v>
      </c>
      <c r="AT42" s="29" t="s">
        <v>4861</v>
      </c>
      <c r="AU42" s="29" t="s">
        <v>4847</v>
      </c>
      <c r="AV42" s="29" t="s">
        <v>2541</v>
      </c>
      <c r="AW42" s="29" t="s">
        <v>4861</v>
      </c>
      <c r="AX42" s="31" t="str">
        <f t="shared" si="23"/>
        <v>Low</v>
      </c>
      <c r="AY42" s="31" t="str">
        <f t="shared" si="24"/>
        <v>Low</v>
      </c>
      <c r="AZ42" s="31" t="str">
        <f t="shared" si="25"/>
        <v>Low</v>
      </c>
      <c r="BA42" s="31" t="str">
        <f t="shared" si="26"/>
        <v>Low</v>
      </c>
      <c r="BB42" s="33" t="s">
        <v>270</v>
      </c>
      <c r="BC42" s="31" t="str">
        <f t="shared" si="27"/>
        <v>Low</v>
      </c>
      <c r="BD42" s="33" t="s">
        <v>270</v>
      </c>
      <c r="BE42" s="30" t="s">
        <v>4953</v>
      </c>
    </row>
    <row r="43" spans="1:57" ht="32.25" customHeight="1" x14ac:dyDescent="0.2">
      <c r="A43" s="29" t="s">
        <v>1590</v>
      </c>
      <c r="B43" s="30" t="s">
        <v>4840</v>
      </c>
      <c r="C43" s="30" t="s">
        <v>4954</v>
      </c>
      <c r="D43" s="30" t="s">
        <v>241</v>
      </c>
      <c r="E43" s="30" t="s">
        <v>4955</v>
      </c>
      <c r="F43" s="29"/>
      <c r="G43" s="29"/>
      <c r="H43" s="29"/>
      <c r="I43" s="31" t="str">
        <f t="shared" si="14"/>
        <v/>
      </c>
      <c r="J43" s="32"/>
      <c r="K43" s="29"/>
      <c r="L43" s="29"/>
      <c r="M43" s="31" t="str">
        <f t="shared" si="15"/>
        <v/>
      </c>
      <c r="N43" s="32"/>
      <c r="O43" s="29"/>
      <c r="P43" s="29"/>
      <c r="Q43" s="31" t="str">
        <f t="shared" si="16"/>
        <v/>
      </c>
      <c r="R43" s="32"/>
      <c r="S43" s="29"/>
      <c r="T43" s="29"/>
      <c r="U43" s="29"/>
      <c r="V43" s="29"/>
      <c r="W43" s="31" t="str">
        <f t="shared" si="17"/>
        <v/>
      </c>
      <c r="X43" s="31" t="str">
        <f t="shared" si="18"/>
        <v/>
      </c>
      <c r="Y43" s="31" t="str">
        <f t="shared" si="19"/>
        <v/>
      </c>
      <c r="Z43" s="29"/>
      <c r="AA43" s="29"/>
      <c r="AB43" s="29"/>
      <c r="AC43" s="31" t="str">
        <f t="shared" si="20"/>
        <v/>
      </c>
      <c r="AD43" s="32"/>
      <c r="AE43" s="29"/>
      <c r="AF43" s="29"/>
      <c r="AG43" s="29"/>
      <c r="AH43" s="29"/>
      <c r="AI43" s="31" t="str">
        <f t="shared" si="21"/>
        <v/>
      </c>
      <c r="AJ43" s="32"/>
      <c r="AK43" s="29"/>
      <c r="AL43" s="29"/>
      <c r="AM43" s="29"/>
      <c r="AN43" s="29"/>
      <c r="AO43" s="31" t="str">
        <f t="shared" si="22"/>
        <v/>
      </c>
      <c r="AP43" s="32"/>
      <c r="AQ43" s="29"/>
      <c r="AR43" s="29"/>
      <c r="AS43" s="29"/>
      <c r="AT43" s="29"/>
      <c r="AU43" s="29"/>
      <c r="AV43" s="29"/>
      <c r="AW43" s="29"/>
      <c r="AX43" s="31" t="str">
        <f t="shared" si="23"/>
        <v/>
      </c>
      <c r="AY43" s="31" t="str">
        <f t="shared" si="24"/>
        <v/>
      </c>
      <c r="AZ43" s="31" t="str">
        <f t="shared" si="25"/>
        <v/>
      </c>
      <c r="BA43" s="31" t="str">
        <f t="shared" si="26"/>
        <v>n/a</v>
      </c>
      <c r="BB43" s="33"/>
      <c r="BC43" s="31" t="str">
        <f t="shared" si="27"/>
        <v>n/a</v>
      </c>
      <c r="BD43" s="33"/>
      <c r="BE43" s="30"/>
    </row>
    <row r="44" spans="1:57" ht="32.25" customHeight="1" x14ac:dyDescent="0.2">
      <c r="A44" s="29" t="s">
        <v>1619</v>
      </c>
      <c r="B44" s="30" t="s">
        <v>4843</v>
      </c>
      <c r="C44" s="30" t="s">
        <v>4956</v>
      </c>
      <c r="D44" s="30" t="s">
        <v>241</v>
      </c>
      <c r="E44" s="30" t="s">
        <v>4957</v>
      </c>
      <c r="F44" s="29" t="s">
        <v>4851</v>
      </c>
      <c r="G44" s="29" t="s">
        <v>4847</v>
      </c>
      <c r="H44" s="29" t="s">
        <v>4847</v>
      </c>
      <c r="I44" s="31" t="str">
        <f t="shared" si="14"/>
        <v>High</v>
      </c>
      <c r="J44" s="32" t="s">
        <v>307</v>
      </c>
      <c r="K44" s="29" t="s">
        <v>4847</v>
      </c>
      <c r="L44" s="29" t="s">
        <v>4847</v>
      </c>
      <c r="M44" s="31" t="str">
        <f t="shared" si="15"/>
        <v>Low</v>
      </c>
      <c r="N44" s="32" t="s">
        <v>270</v>
      </c>
      <c r="O44" s="29" t="s">
        <v>4847</v>
      </c>
      <c r="P44" s="29" t="s">
        <v>4847</v>
      </c>
      <c r="Q44" s="31" t="str">
        <f t="shared" si="16"/>
        <v>Low</v>
      </c>
      <c r="R44" s="32" t="s">
        <v>270</v>
      </c>
      <c r="S44" s="29" t="s">
        <v>4847</v>
      </c>
      <c r="T44" s="29" t="s">
        <v>4847</v>
      </c>
      <c r="U44" s="29" t="s">
        <v>4847</v>
      </c>
      <c r="V44" s="29" t="s">
        <v>4847</v>
      </c>
      <c r="W44" s="31" t="str">
        <f t="shared" si="17"/>
        <v>Low</v>
      </c>
      <c r="X44" s="31" t="str">
        <f t="shared" si="18"/>
        <v>High</v>
      </c>
      <c r="Y44" s="31" t="str">
        <f t="shared" si="19"/>
        <v>High</v>
      </c>
      <c r="Z44" s="29"/>
      <c r="AA44" s="29"/>
      <c r="AB44" s="29"/>
      <c r="AC44" s="31" t="str">
        <f t="shared" si="20"/>
        <v/>
      </c>
      <c r="AD44" s="32"/>
      <c r="AE44" s="29"/>
      <c r="AF44" s="29"/>
      <c r="AG44" s="29"/>
      <c r="AH44" s="29"/>
      <c r="AI44" s="31" t="str">
        <f t="shared" si="21"/>
        <v/>
      </c>
      <c r="AJ44" s="32"/>
      <c r="AK44" s="29"/>
      <c r="AL44" s="29"/>
      <c r="AM44" s="29"/>
      <c r="AN44" s="29"/>
      <c r="AO44" s="31" t="str">
        <f t="shared" si="22"/>
        <v/>
      </c>
      <c r="AP44" s="32"/>
      <c r="AQ44" s="29"/>
      <c r="AR44" s="29"/>
      <c r="AS44" s="29"/>
      <c r="AT44" s="29"/>
      <c r="AU44" s="29"/>
      <c r="AV44" s="29"/>
      <c r="AW44" s="29"/>
      <c r="AX44" s="31" t="str">
        <f t="shared" si="23"/>
        <v/>
      </c>
      <c r="AY44" s="31" t="str">
        <f t="shared" si="24"/>
        <v/>
      </c>
      <c r="AZ44" s="31" t="str">
        <f t="shared" si="25"/>
        <v/>
      </c>
      <c r="BA44" s="31" t="str">
        <f t="shared" si="26"/>
        <v>High</v>
      </c>
      <c r="BB44" s="33" t="s">
        <v>307</v>
      </c>
      <c r="BC44" s="31" t="str">
        <f t="shared" si="27"/>
        <v>High</v>
      </c>
      <c r="BD44" s="33" t="s">
        <v>307</v>
      </c>
      <c r="BE44" s="30" t="s">
        <v>4958</v>
      </c>
    </row>
    <row r="45" spans="1:57" ht="32.25" customHeight="1" x14ac:dyDescent="0.2">
      <c r="A45" s="29" t="s">
        <v>1647</v>
      </c>
      <c r="B45" s="30" t="s">
        <v>4840</v>
      </c>
      <c r="C45" s="30" t="s">
        <v>4959</v>
      </c>
      <c r="D45" s="30" t="s">
        <v>1073</v>
      </c>
      <c r="E45" s="30" t="s">
        <v>4960</v>
      </c>
      <c r="F45" s="29"/>
      <c r="G45" s="29"/>
      <c r="H45" s="29"/>
      <c r="I45" s="31" t="str">
        <f t="shared" si="14"/>
        <v/>
      </c>
      <c r="J45" s="32"/>
      <c r="K45" s="29"/>
      <c r="L45" s="29"/>
      <c r="M45" s="31" t="str">
        <f t="shared" si="15"/>
        <v/>
      </c>
      <c r="N45" s="32"/>
      <c r="O45" s="29"/>
      <c r="P45" s="29"/>
      <c r="Q45" s="31" t="str">
        <f t="shared" si="16"/>
        <v/>
      </c>
      <c r="R45" s="32"/>
      <c r="S45" s="29"/>
      <c r="T45" s="29"/>
      <c r="U45" s="29"/>
      <c r="V45" s="29"/>
      <c r="W45" s="31" t="str">
        <f t="shared" si="17"/>
        <v/>
      </c>
      <c r="X45" s="31" t="str">
        <f t="shared" si="18"/>
        <v/>
      </c>
      <c r="Y45" s="31" t="str">
        <f t="shared" si="19"/>
        <v/>
      </c>
      <c r="Z45" s="29"/>
      <c r="AA45" s="29"/>
      <c r="AB45" s="29"/>
      <c r="AC45" s="31" t="str">
        <f t="shared" si="20"/>
        <v/>
      </c>
      <c r="AD45" s="32"/>
      <c r="AE45" s="29"/>
      <c r="AF45" s="29"/>
      <c r="AG45" s="29"/>
      <c r="AH45" s="29"/>
      <c r="AI45" s="31" t="str">
        <f t="shared" si="21"/>
        <v/>
      </c>
      <c r="AJ45" s="32"/>
      <c r="AK45" s="29"/>
      <c r="AL45" s="29"/>
      <c r="AM45" s="29"/>
      <c r="AN45" s="29"/>
      <c r="AO45" s="31" t="str">
        <f t="shared" si="22"/>
        <v/>
      </c>
      <c r="AP45" s="32"/>
      <c r="AQ45" s="29"/>
      <c r="AR45" s="29"/>
      <c r="AS45" s="29"/>
      <c r="AT45" s="29"/>
      <c r="AU45" s="29"/>
      <c r="AV45" s="29"/>
      <c r="AW45" s="29"/>
      <c r="AX45" s="31" t="str">
        <f t="shared" si="23"/>
        <v/>
      </c>
      <c r="AY45" s="31" t="str">
        <f t="shared" si="24"/>
        <v/>
      </c>
      <c r="AZ45" s="31" t="str">
        <f t="shared" si="25"/>
        <v/>
      </c>
      <c r="BA45" s="31" t="str">
        <f t="shared" si="26"/>
        <v>n/a</v>
      </c>
      <c r="BB45" s="33"/>
      <c r="BC45" s="31" t="str">
        <f t="shared" si="27"/>
        <v>n/a</v>
      </c>
      <c r="BD45" s="33"/>
      <c r="BE45" s="30"/>
    </row>
    <row r="46" spans="1:57" ht="32.25" customHeight="1" x14ac:dyDescent="0.2">
      <c r="A46" s="29" t="s">
        <v>1675</v>
      </c>
      <c r="B46" s="30" t="s">
        <v>4843</v>
      </c>
      <c r="C46" s="30" t="s">
        <v>4961</v>
      </c>
      <c r="D46" s="30" t="s">
        <v>241</v>
      </c>
      <c r="E46" s="30" t="s">
        <v>4962</v>
      </c>
      <c r="F46" s="29" t="s">
        <v>4851</v>
      </c>
      <c r="G46" s="29" t="s">
        <v>4847</v>
      </c>
      <c r="H46" s="29" t="s">
        <v>4847</v>
      </c>
      <c r="I46" s="31" t="str">
        <f t="shared" si="14"/>
        <v>High</v>
      </c>
      <c r="J46" s="32" t="s">
        <v>307</v>
      </c>
      <c r="K46" s="29" t="s">
        <v>4847</v>
      </c>
      <c r="L46" s="29" t="s">
        <v>4847</v>
      </c>
      <c r="M46" s="31" t="str">
        <f t="shared" si="15"/>
        <v>Low</v>
      </c>
      <c r="N46" s="32" t="s">
        <v>373</v>
      </c>
      <c r="O46" s="29" t="s">
        <v>4851</v>
      </c>
      <c r="P46" s="29" t="s">
        <v>4847</v>
      </c>
      <c r="Q46" s="31" t="str">
        <f t="shared" si="16"/>
        <v>High</v>
      </c>
      <c r="R46" s="32" t="s">
        <v>270</v>
      </c>
      <c r="S46" s="29" t="s">
        <v>4847</v>
      </c>
      <c r="T46" s="29" t="s">
        <v>4847</v>
      </c>
      <c r="U46" s="29" t="s">
        <v>4847</v>
      </c>
      <c r="V46" s="29" t="s">
        <v>4847</v>
      </c>
      <c r="W46" s="31" t="str">
        <f t="shared" si="17"/>
        <v>Low</v>
      </c>
      <c r="X46" s="31" t="str">
        <f t="shared" si="18"/>
        <v>High</v>
      </c>
      <c r="Y46" s="31" t="str">
        <f t="shared" si="19"/>
        <v>High</v>
      </c>
      <c r="Z46" s="29"/>
      <c r="AA46" s="29"/>
      <c r="AB46" s="29"/>
      <c r="AC46" s="31" t="str">
        <f t="shared" si="20"/>
        <v/>
      </c>
      <c r="AD46" s="32"/>
      <c r="AE46" s="29"/>
      <c r="AF46" s="29"/>
      <c r="AG46" s="29"/>
      <c r="AH46" s="29"/>
      <c r="AI46" s="31" t="str">
        <f t="shared" si="21"/>
        <v/>
      </c>
      <c r="AJ46" s="32"/>
      <c r="AK46" s="29"/>
      <c r="AL46" s="29"/>
      <c r="AM46" s="29"/>
      <c r="AN46" s="29"/>
      <c r="AO46" s="31" t="str">
        <f t="shared" si="22"/>
        <v/>
      </c>
      <c r="AP46" s="32"/>
      <c r="AQ46" s="29"/>
      <c r="AR46" s="29"/>
      <c r="AS46" s="29"/>
      <c r="AT46" s="29"/>
      <c r="AU46" s="29"/>
      <c r="AV46" s="29"/>
      <c r="AW46" s="29"/>
      <c r="AX46" s="31" t="str">
        <f t="shared" si="23"/>
        <v/>
      </c>
      <c r="AY46" s="31" t="str">
        <f t="shared" si="24"/>
        <v/>
      </c>
      <c r="AZ46" s="31" t="str">
        <f t="shared" si="25"/>
        <v/>
      </c>
      <c r="BA46" s="31" t="str">
        <f t="shared" si="26"/>
        <v>High</v>
      </c>
      <c r="BB46" s="33" t="s">
        <v>307</v>
      </c>
      <c r="BC46" s="31" t="str">
        <f t="shared" si="27"/>
        <v>High</v>
      </c>
      <c r="BD46" s="33" t="s">
        <v>307</v>
      </c>
      <c r="BE46" s="30" t="s">
        <v>4963</v>
      </c>
    </row>
    <row r="47" spans="1:57" ht="32.25" customHeight="1" x14ac:dyDescent="0.2">
      <c r="A47" s="29" t="s">
        <v>1704</v>
      </c>
      <c r="B47" s="30" t="s">
        <v>4843</v>
      </c>
      <c r="C47" s="30" t="s">
        <v>4964</v>
      </c>
      <c r="D47" s="30" t="s">
        <v>241</v>
      </c>
      <c r="E47" s="30" t="s">
        <v>4965</v>
      </c>
      <c r="F47" s="29" t="s">
        <v>4851</v>
      </c>
      <c r="G47" s="29" t="s">
        <v>4847</v>
      </c>
      <c r="H47" s="29" t="s">
        <v>4847</v>
      </c>
      <c r="I47" s="31" t="str">
        <f t="shared" si="14"/>
        <v>High</v>
      </c>
      <c r="J47" s="32" t="s">
        <v>307</v>
      </c>
      <c r="K47" s="29" t="s">
        <v>4847</v>
      </c>
      <c r="L47" s="29" t="s">
        <v>4847</v>
      </c>
      <c r="M47" s="31" t="str">
        <f t="shared" si="15"/>
        <v>Low</v>
      </c>
      <c r="N47" s="32" t="s">
        <v>270</v>
      </c>
      <c r="O47" s="29" t="s">
        <v>4847</v>
      </c>
      <c r="P47" s="29" t="s">
        <v>4847</v>
      </c>
      <c r="Q47" s="31" t="str">
        <f t="shared" si="16"/>
        <v>Low</v>
      </c>
      <c r="R47" s="32" t="s">
        <v>270</v>
      </c>
      <c r="S47" s="29" t="s">
        <v>4847</v>
      </c>
      <c r="T47" s="29" t="s">
        <v>4847</v>
      </c>
      <c r="U47" s="29" t="s">
        <v>4847</v>
      </c>
      <c r="V47" s="29" t="s">
        <v>4847</v>
      </c>
      <c r="W47" s="31" t="str">
        <f t="shared" si="17"/>
        <v>Low</v>
      </c>
      <c r="X47" s="31" t="str">
        <f t="shared" si="18"/>
        <v>High</v>
      </c>
      <c r="Y47" s="31" t="str">
        <f t="shared" si="19"/>
        <v>High</v>
      </c>
      <c r="Z47" s="29"/>
      <c r="AA47" s="29"/>
      <c r="AB47" s="29"/>
      <c r="AC47" s="31" t="str">
        <f t="shared" si="20"/>
        <v/>
      </c>
      <c r="AD47" s="32"/>
      <c r="AE47" s="29"/>
      <c r="AF47" s="29"/>
      <c r="AG47" s="29"/>
      <c r="AH47" s="29"/>
      <c r="AI47" s="31" t="str">
        <f t="shared" si="21"/>
        <v/>
      </c>
      <c r="AJ47" s="32"/>
      <c r="AK47" s="29"/>
      <c r="AL47" s="29"/>
      <c r="AM47" s="29"/>
      <c r="AN47" s="29"/>
      <c r="AO47" s="31" t="str">
        <f t="shared" si="22"/>
        <v/>
      </c>
      <c r="AP47" s="32"/>
      <c r="AQ47" s="29"/>
      <c r="AR47" s="29"/>
      <c r="AS47" s="29"/>
      <c r="AT47" s="29"/>
      <c r="AU47" s="29"/>
      <c r="AV47" s="29"/>
      <c r="AW47" s="29"/>
      <c r="AX47" s="31" t="str">
        <f t="shared" si="23"/>
        <v/>
      </c>
      <c r="AY47" s="31" t="str">
        <f t="shared" si="24"/>
        <v/>
      </c>
      <c r="AZ47" s="31" t="str">
        <f t="shared" si="25"/>
        <v/>
      </c>
      <c r="BA47" s="31" t="str">
        <f t="shared" si="26"/>
        <v>High</v>
      </c>
      <c r="BB47" s="33" t="s">
        <v>307</v>
      </c>
      <c r="BC47" s="31" t="str">
        <f t="shared" si="27"/>
        <v>High</v>
      </c>
      <c r="BD47" s="33" t="s">
        <v>307</v>
      </c>
      <c r="BE47" s="30" t="s">
        <v>4966</v>
      </c>
    </row>
    <row r="48" spans="1:57" ht="32.25" customHeight="1" x14ac:dyDescent="0.2">
      <c r="A48" s="29" t="s">
        <v>1733</v>
      </c>
      <c r="B48" s="30" t="s">
        <v>4858</v>
      </c>
      <c r="C48" s="30" t="s">
        <v>4967</v>
      </c>
      <c r="D48" s="30" t="s">
        <v>283</v>
      </c>
      <c r="E48" s="30" t="s">
        <v>4968</v>
      </c>
      <c r="F48" s="29"/>
      <c r="G48" s="29"/>
      <c r="H48" s="29"/>
      <c r="I48" s="31" t="str">
        <f t="shared" si="14"/>
        <v/>
      </c>
      <c r="J48" s="32"/>
      <c r="K48" s="29"/>
      <c r="L48" s="29"/>
      <c r="M48" s="31" t="str">
        <f t="shared" si="15"/>
        <v/>
      </c>
      <c r="N48" s="32"/>
      <c r="O48" s="29"/>
      <c r="P48" s="29"/>
      <c r="Q48" s="31" t="str">
        <f t="shared" si="16"/>
        <v/>
      </c>
      <c r="R48" s="32"/>
      <c r="S48" s="29"/>
      <c r="T48" s="29"/>
      <c r="U48" s="29"/>
      <c r="V48" s="29"/>
      <c r="W48" s="31" t="str">
        <f t="shared" si="17"/>
        <v/>
      </c>
      <c r="X48" s="31" t="str">
        <f t="shared" si="18"/>
        <v/>
      </c>
      <c r="Y48" s="31" t="str">
        <f t="shared" si="19"/>
        <v/>
      </c>
      <c r="Z48" s="29" t="s">
        <v>4847</v>
      </c>
      <c r="AA48" s="29" t="s">
        <v>4861</v>
      </c>
      <c r="AB48" s="29" t="s">
        <v>4861</v>
      </c>
      <c r="AC48" s="31" t="str">
        <f t="shared" si="20"/>
        <v>Low</v>
      </c>
      <c r="AD48" s="32" t="s">
        <v>270</v>
      </c>
      <c r="AE48" s="29" t="s">
        <v>4847</v>
      </c>
      <c r="AF48" s="29" t="s">
        <v>4847</v>
      </c>
      <c r="AG48" s="29" t="s">
        <v>4847</v>
      </c>
      <c r="AH48" s="29" t="s">
        <v>4847</v>
      </c>
      <c r="AI48" s="31" t="str">
        <f t="shared" si="21"/>
        <v>Low</v>
      </c>
      <c r="AJ48" s="32" t="s">
        <v>270</v>
      </c>
      <c r="AK48" s="29" t="s">
        <v>4861</v>
      </c>
      <c r="AL48" s="29" t="s">
        <v>4847</v>
      </c>
      <c r="AM48" s="29" t="s">
        <v>4861</v>
      </c>
      <c r="AN48" s="29" t="s">
        <v>4847</v>
      </c>
      <c r="AO48" s="31" t="str">
        <f t="shared" si="22"/>
        <v>Low</v>
      </c>
      <c r="AP48" s="32" t="s">
        <v>270</v>
      </c>
      <c r="AQ48" s="29" t="s">
        <v>4861</v>
      </c>
      <c r="AR48" s="29" t="s">
        <v>4861</v>
      </c>
      <c r="AS48" s="29" t="s">
        <v>4861</v>
      </c>
      <c r="AT48" s="29" t="s">
        <v>4847</v>
      </c>
      <c r="AU48" s="29" t="s">
        <v>4910</v>
      </c>
      <c r="AV48" s="29" t="s">
        <v>2541</v>
      </c>
      <c r="AW48" s="29" t="s">
        <v>4861</v>
      </c>
      <c r="AX48" s="31" t="str">
        <f t="shared" si="23"/>
        <v>Unclear</v>
      </c>
      <c r="AY48" s="31" t="str">
        <f t="shared" si="24"/>
        <v>Unclear</v>
      </c>
      <c r="AZ48" s="31" t="str">
        <f t="shared" si="25"/>
        <v>Low</v>
      </c>
      <c r="BA48" s="31" t="str">
        <f t="shared" si="26"/>
        <v>Unclear</v>
      </c>
      <c r="BB48" s="33" t="s">
        <v>373</v>
      </c>
      <c r="BC48" s="31" t="str">
        <f t="shared" si="27"/>
        <v>Low</v>
      </c>
      <c r="BD48" s="33" t="s">
        <v>270</v>
      </c>
      <c r="BE48" s="30" t="s">
        <v>4969</v>
      </c>
    </row>
    <row r="49" spans="1:57" ht="32.25" customHeight="1" x14ac:dyDescent="0.2">
      <c r="A49" s="29" t="s">
        <v>1761</v>
      </c>
      <c r="B49" s="30" t="s">
        <v>4843</v>
      </c>
      <c r="C49" s="30" t="s">
        <v>4970</v>
      </c>
      <c r="D49" s="30" t="s">
        <v>283</v>
      </c>
      <c r="E49" s="30" t="s">
        <v>4971</v>
      </c>
      <c r="F49" s="29" t="s">
        <v>4846</v>
      </c>
      <c r="G49" s="29" t="s">
        <v>4847</v>
      </c>
      <c r="H49" s="29" t="s">
        <v>4847</v>
      </c>
      <c r="I49" s="31" t="str">
        <f t="shared" si="14"/>
        <v>Unclear</v>
      </c>
      <c r="J49" s="32" t="s">
        <v>307</v>
      </c>
      <c r="K49" s="29" t="s">
        <v>4847</v>
      </c>
      <c r="L49" s="29" t="s">
        <v>4847</v>
      </c>
      <c r="M49" s="31" t="str">
        <f t="shared" si="15"/>
        <v>Low</v>
      </c>
      <c r="N49" s="32" t="s">
        <v>373</v>
      </c>
      <c r="O49" s="29" t="s">
        <v>4847</v>
      </c>
      <c r="P49" s="29" t="s">
        <v>4847</v>
      </c>
      <c r="Q49" s="31" t="str">
        <f t="shared" si="16"/>
        <v>Low</v>
      </c>
      <c r="R49" s="32" t="s">
        <v>270</v>
      </c>
      <c r="S49" s="29" t="s">
        <v>4847</v>
      </c>
      <c r="T49" s="29" t="s">
        <v>4847</v>
      </c>
      <c r="U49" s="29" t="s">
        <v>4847</v>
      </c>
      <c r="V49" s="29" t="s">
        <v>4847</v>
      </c>
      <c r="W49" s="31" t="str">
        <f t="shared" si="17"/>
        <v>Low</v>
      </c>
      <c r="X49" s="31" t="str">
        <f t="shared" si="18"/>
        <v>Unclear</v>
      </c>
      <c r="Y49" s="31" t="str">
        <f t="shared" si="19"/>
        <v>High</v>
      </c>
      <c r="Z49" s="29"/>
      <c r="AA49" s="29"/>
      <c r="AB49" s="29"/>
      <c r="AC49" s="31" t="str">
        <f t="shared" si="20"/>
        <v/>
      </c>
      <c r="AD49" s="32"/>
      <c r="AE49" s="29"/>
      <c r="AF49" s="29"/>
      <c r="AG49" s="29"/>
      <c r="AH49" s="29"/>
      <c r="AI49" s="31" t="str">
        <f t="shared" si="21"/>
        <v/>
      </c>
      <c r="AJ49" s="32"/>
      <c r="AK49" s="29"/>
      <c r="AL49" s="29"/>
      <c r="AM49" s="29"/>
      <c r="AN49" s="29"/>
      <c r="AO49" s="31" t="str">
        <f t="shared" si="22"/>
        <v/>
      </c>
      <c r="AP49" s="32"/>
      <c r="AQ49" s="29"/>
      <c r="AR49" s="29"/>
      <c r="AS49" s="29"/>
      <c r="AT49" s="29"/>
      <c r="AU49" s="29"/>
      <c r="AV49" s="29"/>
      <c r="AW49" s="29"/>
      <c r="AX49" s="31" t="str">
        <f t="shared" si="23"/>
        <v/>
      </c>
      <c r="AY49" s="31" t="str">
        <f t="shared" si="24"/>
        <v/>
      </c>
      <c r="AZ49" s="31" t="str">
        <f t="shared" si="25"/>
        <v/>
      </c>
      <c r="BA49" s="31" t="str">
        <f t="shared" si="26"/>
        <v>Unclear</v>
      </c>
      <c r="BB49" s="33" t="s">
        <v>373</v>
      </c>
      <c r="BC49" s="31" t="str">
        <f t="shared" si="27"/>
        <v>High</v>
      </c>
      <c r="BD49" s="33" t="s">
        <v>307</v>
      </c>
      <c r="BE49" s="30" t="s">
        <v>4972</v>
      </c>
    </row>
    <row r="50" spans="1:57" ht="32.25" customHeight="1" x14ac:dyDescent="0.2">
      <c r="A50" s="29" t="s">
        <v>1788</v>
      </c>
      <c r="B50" s="30" t="s">
        <v>4840</v>
      </c>
      <c r="C50" s="30" t="s">
        <v>4973</v>
      </c>
      <c r="D50" s="30" t="s">
        <v>283</v>
      </c>
      <c r="E50" s="30" t="s">
        <v>4974</v>
      </c>
      <c r="F50" s="29"/>
      <c r="G50" s="29"/>
      <c r="H50" s="29"/>
      <c r="I50" s="31" t="str">
        <f t="shared" si="14"/>
        <v/>
      </c>
      <c r="J50" s="32"/>
      <c r="K50" s="29"/>
      <c r="L50" s="29"/>
      <c r="M50" s="31" t="str">
        <f t="shared" si="15"/>
        <v/>
      </c>
      <c r="N50" s="32"/>
      <c r="O50" s="29"/>
      <c r="P50" s="29"/>
      <c r="Q50" s="31" t="str">
        <f t="shared" si="16"/>
        <v/>
      </c>
      <c r="R50" s="32"/>
      <c r="S50" s="29"/>
      <c r="T50" s="29"/>
      <c r="U50" s="29"/>
      <c r="V50" s="29"/>
      <c r="W50" s="31" t="str">
        <f t="shared" si="17"/>
        <v/>
      </c>
      <c r="X50" s="31" t="str">
        <f t="shared" si="18"/>
        <v/>
      </c>
      <c r="Y50" s="31" t="str">
        <f t="shared" si="19"/>
        <v/>
      </c>
      <c r="Z50" s="29"/>
      <c r="AA50" s="29"/>
      <c r="AB50" s="29"/>
      <c r="AC50" s="31" t="str">
        <f t="shared" si="20"/>
        <v/>
      </c>
      <c r="AD50" s="32"/>
      <c r="AE50" s="29"/>
      <c r="AF50" s="29"/>
      <c r="AG50" s="29"/>
      <c r="AH50" s="29"/>
      <c r="AI50" s="31" t="str">
        <f t="shared" si="21"/>
        <v/>
      </c>
      <c r="AJ50" s="32"/>
      <c r="AK50" s="29"/>
      <c r="AL50" s="29"/>
      <c r="AM50" s="29"/>
      <c r="AN50" s="29"/>
      <c r="AO50" s="31" t="str">
        <f t="shared" si="22"/>
        <v/>
      </c>
      <c r="AP50" s="32"/>
      <c r="AQ50" s="29"/>
      <c r="AR50" s="29"/>
      <c r="AS50" s="29"/>
      <c r="AT50" s="29"/>
      <c r="AU50" s="29"/>
      <c r="AV50" s="29"/>
      <c r="AW50" s="29"/>
      <c r="AX50" s="31" t="str">
        <f t="shared" si="23"/>
        <v/>
      </c>
      <c r="AY50" s="31" t="str">
        <f t="shared" si="24"/>
        <v/>
      </c>
      <c r="AZ50" s="31" t="str">
        <f t="shared" si="25"/>
        <v/>
      </c>
      <c r="BA50" s="31" t="str">
        <f t="shared" si="26"/>
        <v>n/a</v>
      </c>
      <c r="BB50" s="33"/>
      <c r="BC50" s="31" t="str">
        <f t="shared" si="27"/>
        <v>n/a</v>
      </c>
      <c r="BD50" s="33"/>
      <c r="BE50" s="30"/>
    </row>
    <row r="51" spans="1:57" ht="32.25" customHeight="1" x14ac:dyDescent="0.2">
      <c r="A51" s="29" t="s">
        <v>1823</v>
      </c>
      <c r="B51" s="30" t="s">
        <v>4840</v>
      </c>
      <c r="C51" s="30" t="s">
        <v>4975</v>
      </c>
      <c r="D51" s="30" t="s">
        <v>241</v>
      </c>
      <c r="E51" s="30" t="s">
        <v>4976</v>
      </c>
      <c r="F51" s="29"/>
      <c r="G51" s="29"/>
      <c r="H51" s="29"/>
      <c r="I51" s="31" t="str">
        <f t="shared" si="14"/>
        <v/>
      </c>
      <c r="J51" s="32"/>
      <c r="K51" s="29"/>
      <c r="L51" s="29"/>
      <c r="M51" s="31" t="str">
        <f t="shared" si="15"/>
        <v/>
      </c>
      <c r="N51" s="32"/>
      <c r="O51" s="29"/>
      <c r="P51" s="29"/>
      <c r="Q51" s="31" t="str">
        <f t="shared" si="16"/>
        <v/>
      </c>
      <c r="R51" s="32"/>
      <c r="S51" s="29"/>
      <c r="T51" s="29"/>
      <c r="U51" s="29"/>
      <c r="V51" s="29"/>
      <c r="W51" s="31" t="str">
        <f t="shared" si="17"/>
        <v/>
      </c>
      <c r="X51" s="31" t="str">
        <f t="shared" si="18"/>
        <v/>
      </c>
      <c r="Y51" s="31" t="str">
        <f t="shared" si="19"/>
        <v/>
      </c>
      <c r="Z51" s="29"/>
      <c r="AA51" s="29"/>
      <c r="AB51" s="29"/>
      <c r="AC51" s="31" t="str">
        <f t="shared" si="20"/>
        <v/>
      </c>
      <c r="AD51" s="32"/>
      <c r="AE51" s="29"/>
      <c r="AF51" s="29"/>
      <c r="AG51" s="29"/>
      <c r="AH51" s="29"/>
      <c r="AI51" s="31" t="str">
        <f t="shared" si="21"/>
        <v/>
      </c>
      <c r="AJ51" s="32"/>
      <c r="AK51" s="29"/>
      <c r="AL51" s="29"/>
      <c r="AM51" s="29"/>
      <c r="AN51" s="29"/>
      <c r="AO51" s="31" t="str">
        <f t="shared" si="22"/>
        <v/>
      </c>
      <c r="AP51" s="32"/>
      <c r="AQ51" s="29"/>
      <c r="AR51" s="29"/>
      <c r="AS51" s="29"/>
      <c r="AT51" s="29"/>
      <c r="AU51" s="29"/>
      <c r="AV51" s="29"/>
      <c r="AW51" s="29"/>
      <c r="AX51" s="31" t="str">
        <f t="shared" si="23"/>
        <v/>
      </c>
      <c r="AY51" s="31" t="str">
        <f t="shared" si="24"/>
        <v/>
      </c>
      <c r="AZ51" s="31" t="str">
        <f t="shared" si="25"/>
        <v/>
      </c>
      <c r="BA51" s="31" t="str">
        <f t="shared" si="26"/>
        <v>n/a</v>
      </c>
      <c r="BB51" s="33"/>
      <c r="BC51" s="31" t="str">
        <f t="shared" si="27"/>
        <v>n/a</v>
      </c>
      <c r="BD51" s="33"/>
      <c r="BE51" s="30"/>
    </row>
    <row r="52" spans="1:57" ht="32.25" customHeight="1" x14ac:dyDescent="0.2">
      <c r="A52" s="29" t="s">
        <v>1857</v>
      </c>
      <c r="B52" s="30" t="s">
        <v>4840</v>
      </c>
      <c r="C52" s="30" t="s">
        <v>4977</v>
      </c>
      <c r="D52" s="30" t="s">
        <v>347</v>
      </c>
      <c r="E52" s="30" t="s">
        <v>4978</v>
      </c>
      <c r="F52" s="29"/>
      <c r="G52" s="29"/>
      <c r="H52" s="29"/>
      <c r="I52" s="31" t="str">
        <f t="shared" si="14"/>
        <v/>
      </c>
      <c r="J52" s="32"/>
      <c r="K52" s="29"/>
      <c r="L52" s="29"/>
      <c r="M52" s="31" t="str">
        <f t="shared" si="15"/>
        <v/>
      </c>
      <c r="N52" s="32"/>
      <c r="O52" s="29"/>
      <c r="P52" s="29"/>
      <c r="Q52" s="31" t="str">
        <f t="shared" si="16"/>
        <v/>
      </c>
      <c r="R52" s="32"/>
      <c r="S52" s="29"/>
      <c r="T52" s="29"/>
      <c r="U52" s="29"/>
      <c r="V52" s="29"/>
      <c r="W52" s="31" t="str">
        <f t="shared" si="17"/>
        <v/>
      </c>
      <c r="X52" s="31" t="str">
        <f t="shared" si="18"/>
        <v/>
      </c>
      <c r="Y52" s="31" t="str">
        <f t="shared" si="19"/>
        <v/>
      </c>
      <c r="Z52" s="29"/>
      <c r="AA52" s="29"/>
      <c r="AB52" s="29"/>
      <c r="AC52" s="31" t="str">
        <f t="shared" si="20"/>
        <v/>
      </c>
      <c r="AD52" s="32"/>
      <c r="AE52" s="29"/>
      <c r="AF52" s="29"/>
      <c r="AG52" s="29"/>
      <c r="AH52" s="29"/>
      <c r="AI52" s="31" t="str">
        <f t="shared" si="21"/>
        <v/>
      </c>
      <c r="AJ52" s="32"/>
      <c r="AK52" s="29"/>
      <c r="AL52" s="29"/>
      <c r="AM52" s="29"/>
      <c r="AN52" s="29"/>
      <c r="AO52" s="31" t="str">
        <f t="shared" si="22"/>
        <v/>
      </c>
      <c r="AP52" s="32"/>
      <c r="AQ52" s="29"/>
      <c r="AR52" s="29"/>
      <c r="AS52" s="29"/>
      <c r="AT52" s="29"/>
      <c r="AU52" s="29"/>
      <c r="AV52" s="29"/>
      <c r="AW52" s="29"/>
      <c r="AX52" s="31" t="str">
        <f t="shared" si="23"/>
        <v/>
      </c>
      <c r="AY52" s="31" t="str">
        <f t="shared" si="24"/>
        <v/>
      </c>
      <c r="AZ52" s="31" t="str">
        <f t="shared" si="25"/>
        <v/>
      </c>
      <c r="BA52" s="31" t="str">
        <f t="shared" si="26"/>
        <v>n/a</v>
      </c>
      <c r="BB52" s="33"/>
      <c r="BC52" s="31" t="str">
        <f t="shared" si="27"/>
        <v>n/a</v>
      </c>
      <c r="BD52" s="33"/>
      <c r="BE52" s="30"/>
    </row>
    <row r="53" spans="1:57" ht="32.25" customHeight="1" x14ac:dyDescent="0.2">
      <c r="A53" s="29" t="s">
        <v>1891</v>
      </c>
      <c r="B53" s="30" t="s">
        <v>4858</v>
      </c>
      <c r="C53" s="30" t="s">
        <v>4979</v>
      </c>
      <c r="D53" s="30" t="s">
        <v>382</v>
      </c>
      <c r="E53" s="30" t="s">
        <v>4980</v>
      </c>
      <c r="F53" s="29"/>
      <c r="G53" s="29"/>
      <c r="H53" s="29"/>
      <c r="I53" s="31" t="str">
        <f t="shared" si="14"/>
        <v/>
      </c>
      <c r="J53" s="32"/>
      <c r="K53" s="29"/>
      <c r="L53" s="29"/>
      <c r="M53" s="31" t="str">
        <f t="shared" si="15"/>
        <v/>
      </c>
      <c r="N53" s="32"/>
      <c r="O53" s="29"/>
      <c r="P53" s="29"/>
      <c r="Q53" s="31" t="str">
        <f t="shared" si="16"/>
        <v/>
      </c>
      <c r="R53" s="32"/>
      <c r="S53" s="29"/>
      <c r="T53" s="29"/>
      <c r="U53" s="29"/>
      <c r="V53" s="29"/>
      <c r="W53" s="31" t="str">
        <f t="shared" si="17"/>
        <v/>
      </c>
      <c r="X53" s="31" t="str">
        <f t="shared" si="18"/>
        <v/>
      </c>
      <c r="Y53" s="31" t="str">
        <f t="shared" si="19"/>
        <v/>
      </c>
      <c r="Z53" s="29" t="s">
        <v>4847</v>
      </c>
      <c r="AA53" s="29" t="s">
        <v>4847</v>
      </c>
      <c r="AB53" s="29" t="s">
        <v>4847</v>
      </c>
      <c r="AC53" s="31" t="str">
        <f t="shared" si="20"/>
        <v>Low</v>
      </c>
      <c r="AD53" s="32" t="s">
        <v>270</v>
      </c>
      <c r="AE53" s="29" t="s">
        <v>4847</v>
      </c>
      <c r="AF53" s="29" t="s">
        <v>4847</v>
      </c>
      <c r="AG53" s="29" t="s">
        <v>4847</v>
      </c>
      <c r="AH53" s="29" t="s">
        <v>4847</v>
      </c>
      <c r="AI53" s="31" t="str">
        <f t="shared" si="21"/>
        <v>Low</v>
      </c>
      <c r="AJ53" s="32" t="s">
        <v>270</v>
      </c>
      <c r="AK53" s="29" t="s">
        <v>4861</v>
      </c>
      <c r="AL53" s="29" t="s">
        <v>4847</v>
      </c>
      <c r="AM53" s="29" t="s">
        <v>4847</v>
      </c>
      <c r="AN53" s="29" t="s">
        <v>4847</v>
      </c>
      <c r="AO53" s="31" t="str">
        <f t="shared" si="22"/>
        <v>Low</v>
      </c>
      <c r="AP53" s="32" t="s">
        <v>270</v>
      </c>
      <c r="AQ53" s="29" t="s">
        <v>4847</v>
      </c>
      <c r="AR53" s="29" t="s">
        <v>4847</v>
      </c>
      <c r="AS53" s="29" t="s">
        <v>4861</v>
      </c>
      <c r="AT53" s="29" t="s">
        <v>4861</v>
      </c>
      <c r="AU53" s="29" t="s">
        <v>4861</v>
      </c>
      <c r="AV53" s="29" t="s">
        <v>2541</v>
      </c>
      <c r="AW53" s="29" t="s">
        <v>4861</v>
      </c>
      <c r="AX53" s="31" t="str">
        <f t="shared" si="23"/>
        <v>Low</v>
      </c>
      <c r="AY53" s="31" t="str">
        <f t="shared" si="24"/>
        <v>Low</v>
      </c>
      <c r="AZ53" s="31" t="str">
        <f t="shared" si="25"/>
        <v>Low</v>
      </c>
      <c r="BA53" s="31" t="str">
        <f t="shared" si="26"/>
        <v>Low</v>
      </c>
      <c r="BB53" s="33" t="s">
        <v>270</v>
      </c>
      <c r="BC53" s="31" t="str">
        <f t="shared" si="27"/>
        <v>Low</v>
      </c>
      <c r="BD53" s="33" t="s">
        <v>270</v>
      </c>
      <c r="BE53" s="30" t="s">
        <v>4981</v>
      </c>
    </row>
    <row r="54" spans="1:57" ht="32.25" customHeight="1" x14ac:dyDescent="0.2">
      <c r="A54" s="29" t="s">
        <v>1922</v>
      </c>
      <c r="B54" s="30" t="s">
        <v>4840</v>
      </c>
      <c r="C54" s="30" t="s">
        <v>4982</v>
      </c>
      <c r="D54" s="30" t="s">
        <v>241</v>
      </c>
      <c r="E54" s="30" t="s">
        <v>4983</v>
      </c>
      <c r="F54" s="29"/>
      <c r="G54" s="29"/>
      <c r="H54" s="29"/>
      <c r="I54" s="31" t="str">
        <f t="shared" si="14"/>
        <v/>
      </c>
      <c r="J54" s="32"/>
      <c r="K54" s="29"/>
      <c r="L54" s="29"/>
      <c r="M54" s="31" t="str">
        <f t="shared" si="15"/>
        <v/>
      </c>
      <c r="N54" s="32"/>
      <c r="O54" s="29"/>
      <c r="P54" s="29"/>
      <c r="Q54" s="31" t="str">
        <f t="shared" si="16"/>
        <v/>
      </c>
      <c r="R54" s="32"/>
      <c r="S54" s="29"/>
      <c r="T54" s="29"/>
      <c r="U54" s="29"/>
      <c r="V54" s="29"/>
      <c r="W54" s="31" t="str">
        <f t="shared" si="17"/>
        <v/>
      </c>
      <c r="X54" s="31" t="str">
        <f t="shared" si="18"/>
        <v/>
      </c>
      <c r="Y54" s="31" t="str">
        <f t="shared" si="19"/>
        <v/>
      </c>
      <c r="Z54" s="29"/>
      <c r="AA54" s="29"/>
      <c r="AB54" s="29"/>
      <c r="AC54" s="31" t="str">
        <f t="shared" si="20"/>
        <v/>
      </c>
      <c r="AD54" s="32"/>
      <c r="AE54" s="29"/>
      <c r="AF54" s="29"/>
      <c r="AG54" s="29"/>
      <c r="AH54" s="29"/>
      <c r="AI54" s="31" t="str">
        <f t="shared" si="21"/>
        <v/>
      </c>
      <c r="AJ54" s="32"/>
      <c r="AK54" s="29"/>
      <c r="AL54" s="29"/>
      <c r="AM54" s="29"/>
      <c r="AN54" s="29"/>
      <c r="AO54" s="31" t="str">
        <f t="shared" si="22"/>
        <v/>
      </c>
      <c r="AP54" s="32"/>
      <c r="AQ54" s="29"/>
      <c r="AR54" s="29"/>
      <c r="AS54" s="29"/>
      <c r="AT54" s="29"/>
      <c r="AU54" s="29"/>
      <c r="AV54" s="29"/>
      <c r="AW54" s="29"/>
      <c r="AX54" s="31" t="str">
        <f t="shared" si="23"/>
        <v/>
      </c>
      <c r="AY54" s="31" t="str">
        <f t="shared" si="24"/>
        <v/>
      </c>
      <c r="AZ54" s="31" t="str">
        <f t="shared" si="25"/>
        <v/>
      </c>
      <c r="BA54" s="31" t="str">
        <f t="shared" si="26"/>
        <v>n/a</v>
      </c>
      <c r="BB54" s="33"/>
      <c r="BC54" s="31" t="str">
        <f t="shared" si="27"/>
        <v>n/a</v>
      </c>
      <c r="BD54" s="33"/>
      <c r="BE54" s="30"/>
    </row>
    <row r="55" spans="1:57" ht="32.25" customHeight="1" x14ac:dyDescent="0.2">
      <c r="A55" s="29" t="s">
        <v>1955</v>
      </c>
      <c r="B55" s="30" t="s">
        <v>4843</v>
      </c>
      <c r="C55" s="30" t="s">
        <v>4984</v>
      </c>
      <c r="D55" s="30" t="s">
        <v>283</v>
      </c>
      <c r="E55" s="30" t="s">
        <v>4985</v>
      </c>
      <c r="F55" s="29" t="s">
        <v>4846</v>
      </c>
      <c r="G55" s="29" t="s">
        <v>4847</v>
      </c>
      <c r="H55" s="29" t="s">
        <v>4847</v>
      </c>
      <c r="I55" s="31" t="str">
        <f t="shared" si="14"/>
        <v>Unclear</v>
      </c>
      <c r="J55" s="32" t="s">
        <v>307</v>
      </c>
      <c r="K55" s="29" t="s">
        <v>4847</v>
      </c>
      <c r="L55" s="29" t="s">
        <v>4847</v>
      </c>
      <c r="M55" s="31" t="str">
        <f t="shared" si="15"/>
        <v>Low</v>
      </c>
      <c r="N55" s="32" t="s">
        <v>373</v>
      </c>
      <c r="O55" s="29" t="s">
        <v>4847</v>
      </c>
      <c r="P55" s="29" t="s">
        <v>4847</v>
      </c>
      <c r="Q55" s="31" t="str">
        <f t="shared" si="16"/>
        <v>Low</v>
      </c>
      <c r="R55" s="32" t="s">
        <v>270</v>
      </c>
      <c r="S55" s="29" t="s">
        <v>4847</v>
      </c>
      <c r="T55" s="29" t="s">
        <v>4847</v>
      </c>
      <c r="U55" s="29" t="s">
        <v>4847</v>
      </c>
      <c r="V55" s="29" t="s">
        <v>4847</v>
      </c>
      <c r="W55" s="31" t="str">
        <f t="shared" si="17"/>
        <v>Low</v>
      </c>
      <c r="X55" s="31" t="str">
        <f t="shared" si="18"/>
        <v>Unclear</v>
      </c>
      <c r="Y55" s="31" t="str">
        <f t="shared" si="19"/>
        <v>High</v>
      </c>
      <c r="Z55" s="29"/>
      <c r="AA55" s="29"/>
      <c r="AB55" s="29"/>
      <c r="AC55" s="31" t="str">
        <f t="shared" si="20"/>
        <v/>
      </c>
      <c r="AD55" s="32"/>
      <c r="AE55" s="29"/>
      <c r="AF55" s="29"/>
      <c r="AG55" s="29"/>
      <c r="AH55" s="29"/>
      <c r="AI55" s="31" t="str">
        <f t="shared" si="21"/>
        <v/>
      </c>
      <c r="AJ55" s="32"/>
      <c r="AK55" s="29"/>
      <c r="AL55" s="29"/>
      <c r="AM55" s="29"/>
      <c r="AN55" s="29"/>
      <c r="AO55" s="31" t="str">
        <f t="shared" si="22"/>
        <v/>
      </c>
      <c r="AP55" s="32"/>
      <c r="AQ55" s="29"/>
      <c r="AR55" s="29"/>
      <c r="AS55" s="29"/>
      <c r="AT55" s="29"/>
      <c r="AU55" s="29"/>
      <c r="AV55" s="29"/>
      <c r="AW55" s="29"/>
      <c r="AX55" s="31" t="str">
        <f t="shared" si="23"/>
        <v/>
      </c>
      <c r="AY55" s="31" t="str">
        <f t="shared" si="24"/>
        <v/>
      </c>
      <c r="AZ55" s="31" t="str">
        <f t="shared" si="25"/>
        <v/>
      </c>
      <c r="BA55" s="31" t="str">
        <f t="shared" si="26"/>
        <v>Unclear</v>
      </c>
      <c r="BB55" s="33" t="s">
        <v>373</v>
      </c>
      <c r="BC55" s="31" t="str">
        <f t="shared" si="27"/>
        <v>High</v>
      </c>
      <c r="BD55" s="33" t="s">
        <v>307</v>
      </c>
      <c r="BE55" s="30" t="s">
        <v>4986</v>
      </c>
    </row>
    <row r="56" spans="1:57" ht="32.25" customHeight="1" x14ac:dyDescent="0.2">
      <c r="A56" s="29" t="s">
        <v>1987</v>
      </c>
      <c r="B56" s="30" t="s">
        <v>4843</v>
      </c>
      <c r="C56" s="30" t="s">
        <v>4987</v>
      </c>
      <c r="D56" s="30" t="s">
        <v>1073</v>
      </c>
      <c r="E56" s="30" t="s">
        <v>2000</v>
      </c>
      <c r="F56" s="29" t="s">
        <v>4847</v>
      </c>
      <c r="G56" s="29" t="s">
        <v>4847</v>
      </c>
      <c r="H56" s="29" t="s">
        <v>4847</v>
      </c>
      <c r="I56" s="31" t="str">
        <f t="shared" si="14"/>
        <v>Low</v>
      </c>
      <c r="J56" s="32" t="s">
        <v>307</v>
      </c>
      <c r="K56" s="29" t="s">
        <v>4847</v>
      </c>
      <c r="L56" s="29" t="s">
        <v>4847</v>
      </c>
      <c r="M56" s="31" t="str">
        <f t="shared" si="15"/>
        <v>Low</v>
      </c>
      <c r="N56" s="32" t="s">
        <v>270</v>
      </c>
      <c r="O56" s="29" t="s">
        <v>4846</v>
      </c>
      <c r="P56" s="29" t="s">
        <v>4847</v>
      </c>
      <c r="Q56" s="31" t="str">
        <f t="shared" si="16"/>
        <v>Unclear</v>
      </c>
      <c r="R56" s="32" t="s">
        <v>270</v>
      </c>
      <c r="S56" s="29" t="s">
        <v>4847</v>
      </c>
      <c r="T56" s="29" t="s">
        <v>4847</v>
      </c>
      <c r="U56" s="29" t="s">
        <v>4847</v>
      </c>
      <c r="V56" s="29" t="s">
        <v>4847</v>
      </c>
      <c r="W56" s="31" t="str">
        <f t="shared" si="17"/>
        <v>Low</v>
      </c>
      <c r="X56" s="31" t="str">
        <f t="shared" si="18"/>
        <v>Unclear</v>
      </c>
      <c r="Y56" s="31" t="str">
        <f t="shared" si="19"/>
        <v>High</v>
      </c>
      <c r="Z56" s="29"/>
      <c r="AA56" s="29"/>
      <c r="AB56" s="29"/>
      <c r="AC56" s="31" t="str">
        <f t="shared" si="20"/>
        <v/>
      </c>
      <c r="AD56" s="32"/>
      <c r="AE56" s="29"/>
      <c r="AF56" s="29"/>
      <c r="AG56" s="29"/>
      <c r="AH56" s="29"/>
      <c r="AI56" s="31" t="str">
        <f t="shared" si="21"/>
        <v/>
      </c>
      <c r="AJ56" s="32"/>
      <c r="AK56" s="29"/>
      <c r="AL56" s="29"/>
      <c r="AM56" s="29"/>
      <c r="AN56" s="29"/>
      <c r="AO56" s="31" t="str">
        <f t="shared" si="22"/>
        <v/>
      </c>
      <c r="AP56" s="32"/>
      <c r="AQ56" s="29"/>
      <c r="AR56" s="29"/>
      <c r="AS56" s="29"/>
      <c r="AT56" s="29"/>
      <c r="AU56" s="29"/>
      <c r="AV56" s="29"/>
      <c r="AW56" s="29"/>
      <c r="AX56" s="31" t="str">
        <f t="shared" si="23"/>
        <v/>
      </c>
      <c r="AY56" s="31" t="str">
        <f t="shared" si="24"/>
        <v/>
      </c>
      <c r="AZ56" s="31" t="str">
        <f t="shared" si="25"/>
        <v/>
      </c>
      <c r="BA56" s="31" t="str">
        <f t="shared" si="26"/>
        <v>Unclear</v>
      </c>
      <c r="BB56" s="33" t="s">
        <v>373</v>
      </c>
      <c r="BC56" s="31" t="str">
        <f t="shared" si="27"/>
        <v>High</v>
      </c>
      <c r="BD56" s="33" t="s">
        <v>307</v>
      </c>
      <c r="BE56" s="30" t="s">
        <v>4988</v>
      </c>
    </row>
    <row r="57" spans="1:57" ht="32.25" customHeight="1" x14ac:dyDescent="0.2">
      <c r="A57" s="29" t="s">
        <v>2014</v>
      </c>
      <c r="B57" s="30" t="s">
        <v>4843</v>
      </c>
      <c r="C57" s="30" t="s">
        <v>4989</v>
      </c>
      <c r="D57" s="30" t="s">
        <v>241</v>
      </c>
      <c r="E57" s="30" t="s">
        <v>4990</v>
      </c>
      <c r="F57" s="29" t="s">
        <v>4847</v>
      </c>
      <c r="G57" s="29" t="s">
        <v>4847</v>
      </c>
      <c r="H57" s="29" t="s">
        <v>4847</v>
      </c>
      <c r="I57" s="31" t="str">
        <f t="shared" si="14"/>
        <v>Low</v>
      </c>
      <c r="J57" s="32" t="s">
        <v>307</v>
      </c>
      <c r="K57" s="29" t="s">
        <v>4847</v>
      </c>
      <c r="L57" s="29" t="s">
        <v>4847</v>
      </c>
      <c r="M57" s="31" t="str">
        <f t="shared" si="15"/>
        <v>Low</v>
      </c>
      <c r="N57" s="32" t="s">
        <v>270</v>
      </c>
      <c r="O57" s="29" t="s">
        <v>4847</v>
      </c>
      <c r="P57" s="29" t="s">
        <v>4847</v>
      </c>
      <c r="Q57" s="31" t="str">
        <f t="shared" si="16"/>
        <v>Low</v>
      </c>
      <c r="R57" s="32" t="s">
        <v>270</v>
      </c>
      <c r="S57" s="29" t="s">
        <v>4847</v>
      </c>
      <c r="T57" s="29" t="s">
        <v>4847</v>
      </c>
      <c r="U57" s="29" t="s">
        <v>4847</v>
      </c>
      <c r="V57" s="29" t="s">
        <v>4847</v>
      </c>
      <c r="W57" s="31" t="str">
        <f t="shared" si="17"/>
        <v>Low</v>
      </c>
      <c r="X57" s="31" t="str">
        <f t="shared" si="18"/>
        <v>Low</v>
      </c>
      <c r="Y57" s="31" t="str">
        <f t="shared" si="19"/>
        <v>High</v>
      </c>
      <c r="Z57" s="29"/>
      <c r="AA57" s="29"/>
      <c r="AB57" s="29"/>
      <c r="AC57" s="31" t="str">
        <f t="shared" si="20"/>
        <v/>
      </c>
      <c r="AD57" s="32"/>
      <c r="AE57" s="29"/>
      <c r="AF57" s="29"/>
      <c r="AG57" s="29"/>
      <c r="AH57" s="29"/>
      <c r="AI57" s="31" t="str">
        <f t="shared" si="21"/>
        <v/>
      </c>
      <c r="AJ57" s="32"/>
      <c r="AK57" s="29"/>
      <c r="AL57" s="29"/>
      <c r="AM57" s="29"/>
      <c r="AN57" s="29"/>
      <c r="AO57" s="31" t="str">
        <f t="shared" si="22"/>
        <v/>
      </c>
      <c r="AP57" s="32"/>
      <c r="AQ57" s="29"/>
      <c r="AR57" s="29"/>
      <c r="AS57" s="29"/>
      <c r="AT57" s="29"/>
      <c r="AU57" s="29"/>
      <c r="AV57" s="29"/>
      <c r="AW57" s="29"/>
      <c r="AX57" s="31" t="str">
        <f t="shared" si="23"/>
        <v/>
      </c>
      <c r="AY57" s="31" t="str">
        <f t="shared" si="24"/>
        <v/>
      </c>
      <c r="AZ57" s="31" t="str">
        <f t="shared" si="25"/>
        <v/>
      </c>
      <c r="BA57" s="31" t="str">
        <f t="shared" si="26"/>
        <v>Low</v>
      </c>
      <c r="BB57" s="33" t="s">
        <v>270</v>
      </c>
      <c r="BC57" s="31" t="str">
        <f t="shared" si="27"/>
        <v>High</v>
      </c>
      <c r="BD57" s="33" t="s">
        <v>307</v>
      </c>
      <c r="BE57" s="30" t="s">
        <v>4991</v>
      </c>
    </row>
    <row r="58" spans="1:57" ht="32.25" customHeight="1" x14ac:dyDescent="0.2">
      <c r="A58" s="29" t="s">
        <v>2043</v>
      </c>
      <c r="B58" s="30" t="s">
        <v>4843</v>
      </c>
      <c r="C58" s="30" t="s">
        <v>4992</v>
      </c>
      <c r="D58" s="30" t="s">
        <v>241</v>
      </c>
      <c r="E58" s="30" t="s">
        <v>4993</v>
      </c>
      <c r="F58" s="29" t="s">
        <v>4851</v>
      </c>
      <c r="G58" s="29" t="s">
        <v>4847</v>
      </c>
      <c r="H58" s="29" t="s">
        <v>4847</v>
      </c>
      <c r="I58" s="31" t="str">
        <f t="shared" si="14"/>
        <v>High</v>
      </c>
      <c r="J58" s="32" t="s">
        <v>307</v>
      </c>
      <c r="K58" s="29" t="s">
        <v>4847</v>
      </c>
      <c r="L58" s="29" t="s">
        <v>4847</v>
      </c>
      <c r="M58" s="31" t="str">
        <f t="shared" si="15"/>
        <v>Low</v>
      </c>
      <c r="N58" s="32" t="s">
        <v>373</v>
      </c>
      <c r="O58" s="29" t="s">
        <v>4847</v>
      </c>
      <c r="P58" s="29" t="s">
        <v>4847</v>
      </c>
      <c r="Q58" s="31" t="str">
        <f t="shared" si="16"/>
        <v>Low</v>
      </c>
      <c r="R58" s="32" t="s">
        <v>270</v>
      </c>
      <c r="S58" s="29" t="s">
        <v>4847</v>
      </c>
      <c r="T58" s="29" t="s">
        <v>4847</v>
      </c>
      <c r="U58" s="29" t="s">
        <v>4847</v>
      </c>
      <c r="V58" s="29" t="s">
        <v>4847</v>
      </c>
      <c r="W58" s="31" t="str">
        <f t="shared" si="17"/>
        <v>Low</v>
      </c>
      <c r="X58" s="31" t="str">
        <f t="shared" si="18"/>
        <v>High</v>
      </c>
      <c r="Y58" s="31" t="str">
        <f t="shared" si="19"/>
        <v>High</v>
      </c>
      <c r="Z58" s="29"/>
      <c r="AA58" s="29"/>
      <c r="AB58" s="29"/>
      <c r="AC58" s="31" t="str">
        <f t="shared" si="20"/>
        <v/>
      </c>
      <c r="AD58" s="32"/>
      <c r="AE58" s="29"/>
      <c r="AF58" s="29"/>
      <c r="AG58" s="29"/>
      <c r="AH58" s="29"/>
      <c r="AI58" s="31" t="str">
        <f t="shared" si="21"/>
        <v/>
      </c>
      <c r="AJ58" s="32"/>
      <c r="AK58" s="29"/>
      <c r="AL58" s="29"/>
      <c r="AM58" s="29"/>
      <c r="AN58" s="29"/>
      <c r="AO58" s="31" t="str">
        <f t="shared" si="22"/>
        <v/>
      </c>
      <c r="AP58" s="32"/>
      <c r="AQ58" s="29"/>
      <c r="AR58" s="29"/>
      <c r="AS58" s="29"/>
      <c r="AT58" s="29"/>
      <c r="AU58" s="29"/>
      <c r="AV58" s="29"/>
      <c r="AW58" s="29"/>
      <c r="AX58" s="31" t="str">
        <f t="shared" si="23"/>
        <v/>
      </c>
      <c r="AY58" s="31" t="str">
        <f t="shared" si="24"/>
        <v/>
      </c>
      <c r="AZ58" s="31" t="str">
        <f t="shared" si="25"/>
        <v/>
      </c>
      <c r="BA58" s="31" t="str">
        <f t="shared" si="26"/>
        <v>High</v>
      </c>
      <c r="BB58" s="33" t="s">
        <v>307</v>
      </c>
      <c r="BC58" s="31" t="str">
        <f t="shared" si="27"/>
        <v>High</v>
      </c>
      <c r="BD58" s="33" t="s">
        <v>307</v>
      </c>
      <c r="BE58" s="30" t="s">
        <v>4994</v>
      </c>
    </row>
    <row r="59" spans="1:57" ht="32.25" customHeight="1" x14ac:dyDescent="0.2">
      <c r="A59" s="29" t="s">
        <v>2069</v>
      </c>
      <c r="B59" s="30" t="s">
        <v>4843</v>
      </c>
      <c r="C59" s="30" t="s">
        <v>4995</v>
      </c>
      <c r="D59" s="30" t="s">
        <v>241</v>
      </c>
      <c r="E59" s="30" t="s">
        <v>4996</v>
      </c>
      <c r="F59" s="29" t="s">
        <v>4851</v>
      </c>
      <c r="G59" s="29" t="s">
        <v>4847</v>
      </c>
      <c r="H59" s="29" t="s">
        <v>4847</v>
      </c>
      <c r="I59" s="31" t="str">
        <f t="shared" si="14"/>
        <v>High</v>
      </c>
      <c r="J59" s="32" t="s">
        <v>307</v>
      </c>
      <c r="K59" s="29" t="s">
        <v>4847</v>
      </c>
      <c r="L59" s="29" t="s">
        <v>4847</v>
      </c>
      <c r="M59" s="31" t="str">
        <f t="shared" si="15"/>
        <v>Low</v>
      </c>
      <c r="N59" s="32" t="s">
        <v>270</v>
      </c>
      <c r="O59" s="29" t="s">
        <v>4847</v>
      </c>
      <c r="P59" s="29" t="s">
        <v>4847</v>
      </c>
      <c r="Q59" s="31" t="str">
        <f t="shared" si="16"/>
        <v>Low</v>
      </c>
      <c r="R59" s="32" t="s">
        <v>270</v>
      </c>
      <c r="S59" s="29" t="s">
        <v>4847</v>
      </c>
      <c r="T59" s="29" t="s">
        <v>4847</v>
      </c>
      <c r="U59" s="29" t="s">
        <v>4847</v>
      </c>
      <c r="V59" s="29" t="s">
        <v>4847</v>
      </c>
      <c r="W59" s="31" t="str">
        <f t="shared" si="17"/>
        <v>Low</v>
      </c>
      <c r="X59" s="31" t="str">
        <f t="shared" si="18"/>
        <v>High</v>
      </c>
      <c r="Y59" s="31" t="str">
        <f t="shared" si="19"/>
        <v>High</v>
      </c>
      <c r="Z59" s="29"/>
      <c r="AA59" s="29"/>
      <c r="AB59" s="29"/>
      <c r="AC59" s="31" t="str">
        <f t="shared" si="20"/>
        <v/>
      </c>
      <c r="AD59" s="32"/>
      <c r="AE59" s="29"/>
      <c r="AF59" s="29"/>
      <c r="AG59" s="29"/>
      <c r="AH59" s="29"/>
      <c r="AI59" s="31" t="str">
        <f t="shared" si="21"/>
        <v/>
      </c>
      <c r="AJ59" s="32"/>
      <c r="AK59" s="29"/>
      <c r="AL59" s="29"/>
      <c r="AM59" s="29"/>
      <c r="AN59" s="29"/>
      <c r="AO59" s="31" t="str">
        <f t="shared" si="22"/>
        <v/>
      </c>
      <c r="AP59" s="32"/>
      <c r="AQ59" s="29"/>
      <c r="AR59" s="29"/>
      <c r="AS59" s="29"/>
      <c r="AT59" s="29"/>
      <c r="AU59" s="29"/>
      <c r="AV59" s="29"/>
      <c r="AW59" s="29"/>
      <c r="AX59" s="31" t="str">
        <f t="shared" si="23"/>
        <v/>
      </c>
      <c r="AY59" s="31" t="str">
        <f t="shared" si="24"/>
        <v/>
      </c>
      <c r="AZ59" s="31" t="str">
        <f t="shared" si="25"/>
        <v/>
      </c>
      <c r="BA59" s="31" t="str">
        <f t="shared" si="26"/>
        <v>High</v>
      </c>
      <c r="BB59" s="33" t="s">
        <v>307</v>
      </c>
      <c r="BC59" s="31" t="str">
        <f t="shared" si="27"/>
        <v>High</v>
      </c>
      <c r="BD59" s="33" t="s">
        <v>307</v>
      </c>
      <c r="BE59" s="30" t="s">
        <v>4997</v>
      </c>
    </row>
    <row r="60" spans="1:57" ht="32.25" customHeight="1" x14ac:dyDescent="0.2">
      <c r="A60" s="29" t="s">
        <v>2099</v>
      </c>
      <c r="B60" s="30" t="s">
        <v>4843</v>
      </c>
      <c r="C60" s="30" t="s">
        <v>4998</v>
      </c>
      <c r="D60" s="30" t="s">
        <v>241</v>
      </c>
      <c r="E60" s="30" t="s">
        <v>4999</v>
      </c>
      <c r="F60" s="29" t="s">
        <v>4851</v>
      </c>
      <c r="G60" s="29" t="s">
        <v>4847</v>
      </c>
      <c r="H60" s="29" t="s">
        <v>4847</v>
      </c>
      <c r="I60" s="31" t="str">
        <f t="shared" si="14"/>
        <v>High</v>
      </c>
      <c r="J60" s="32" t="s">
        <v>307</v>
      </c>
      <c r="K60" s="29" t="s">
        <v>4847</v>
      </c>
      <c r="L60" s="29" t="s">
        <v>4847</v>
      </c>
      <c r="M60" s="31" t="str">
        <f t="shared" si="15"/>
        <v>Low</v>
      </c>
      <c r="N60" s="32" t="s">
        <v>307</v>
      </c>
      <c r="O60" s="29" t="s">
        <v>4847</v>
      </c>
      <c r="P60" s="29" t="s">
        <v>4847</v>
      </c>
      <c r="Q60" s="31" t="str">
        <f t="shared" si="16"/>
        <v>Low</v>
      </c>
      <c r="R60" s="32" t="s">
        <v>270</v>
      </c>
      <c r="S60" s="29" t="s">
        <v>4847</v>
      </c>
      <c r="T60" s="29" t="s">
        <v>4847</v>
      </c>
      <c r="U60" s="29" t="s">
        <v>4847</v>
      </c>
      <c r="V60" s="29" t="s">
        <v>4847</v>
      </c>
      <c r="W60" s="31" t="str">
        <f t="shared" si="17"/>
        <v>Low</v>
      </c>
      <c r="X60" s="31" t="str">
        <f t="shared" si="18"/>
        <v>High</v>
      </c>
      <c r="Y60" s="31" t="str">
        <f t="shared" si="19"/>
        <v>High</v>
      </c>
      <c r="Z60" s="29"/>
      <c r="AA60" s="29"/>
      <c r="AB60" s="29"/>
      <c r="AC60" s="31" t="str">
        <f t="shared" si="20"/>
        <v/>
      </c>
      <c r="AD60" s="32"/>
      <c r="AE60" s="29"/>
      <c r="AF60" s="29"/>
      <c r="AG60" s="29"/>
      <c r="AH60" s="29"/>
      <c r="AI60" s="31" t="str">
        <f t="shared" si="21"/>
        <v/>
      </c>
      <c r="AJ60" s="32"/>
      <c r="AK60" s="29"/>
      <c r="AL60" s="29"/>
      <c r="AM60" s="29"/>
      <c r="AN60" s="29"/>
      <c r="AO60" s="31" t="str">
        <f t="shared" si="22"/>
        <v/>
      </c>
      <c r="AP60" s="32"/>
      <c r="AQ60" s="29"/>
      <c r="AR60" s="29"/>
      <c r="AS60" s="29"/>
      <c r="AT60" s="29"/>
      <c r="AU60" s="29"/>
      <c r="AV60" s="29"/>
      <c r="AW60" s="29"/>
      <c r="AX60" s="31" t="str">
        <f t="shared" si="23"/>
        <v/>
      </c>
      <c r="AY60" s="31" t="str">
        <f t="shared" si="24"/>
        <v/>
      </c>
      <c r="AZ60" s="31" t="str">
        <f t="shared" si="25"/>
        <v/>
      </c>
      <c r="BA60" s="31" t="str">
        <f t="shared" si="26"/>
        <v>High</v>
      </c>
      <c r="BB60" s="33" t="s">
        <v>307</v>
      </c>
      <c r="BC60" s="31" t="str">
        <f t="shared" si="27"/>
        <v>High</v>
      </c>
      <c r="BD60" s="33" t="s">
        <v>307</v>
      </c>
      <c r="BE60" s="30" t="s">
        <v>5000</v>
      </c>
    </row>
    <row r="61" spans="1:57" ht="32.25" customHeight="1" x14ac:dyDescent="0.2">
      <c r="A61" s="29" t="s">
        <v>2126</v>
      </c>
      <c r="B61" s="30" t="s">
        <v>4843</v>
      </c>
      <c r="C61" s="30" t="s">
        <v>5001</v>
      </c>
      <c r="D61" s="30" t="s">
        <v>241</v>
      </c>
      <c r="E61" s="30" t="s">
        <v>5002</v>
      </c>
      <c r="F61" s="29" t="s">
        <v>4851</v>
      </c>
      <c r="G61" s="29" t="s">
        <v>4847</v>
      </c>
      <c r="H61" s="29" t="s">
        <v>4847</v>
      </c>
      <c r="I61" s="31" t="str">
        <f t="shared" si="14"/>
        <v>High</v>
      </c>
      <c r="J61" s="32" t="s">
        <v>307</v>
      </c>
      <c r="K61" s="29" t="s">
        <v>4847</v>
      </c>
      <c r="L61" s="29" t="s">
        <v>4847</v>
      </c>
      <c r="M61" s="31" t="str">
        <f t="shared" si="15"/>
        <v>Low</v>
      </c>
      <c r="N61" s="32" t="s">
        <v>373</v>
      </c>
      <c r="O61" s="29" t="s">
        <v>4847</v>
      </c>
      <c r="P61" s="29" t="s">
        <v>4847</v>
      </c>
      <c r="Q61" s="31" t="str">
        <f t="shared" si="16"/>
        <v>Low</v>
      </c>
      <c r="R61" s="32" t="s">
        <v>270</v>
      </c>
      <c r="S61" s="29" t="s">
        <v>4847</v>
      </c>
      <c r="T61" s="29" t="s">
        <v>4847</v>
      </c>
      <c r="U61" s="29" t="s">
        <v>4847</v>
      </c>
      <c r="V61" s="29" t="s">
        <v>4847</v>
      </c>
      <c r="W61" s="31" t="str">
        <f t="shared" si="17"/>
        <v>Low</v>
      </c>
      <c r="X61" s="31" t="str">
        <f t="shared" si="18"/>
        <v>High</v>
      </c>
      <c r="Y61" s="31" t="str">
        <f t="shared" si="19"/>
        <v>High</v>
      </c>
      <c r="Z61" s="29"/>
      <c r="AA61" s="29"/>
      <c r="AB61" s="29"/>
      <c r="AC61" s="31" t="str">
        <f t="shared" si="20"/>
        <v/>
      </c>
      <c r="AD61" s="32"/>
      <c r="AE61" s="29"/>
      <c r="AF61" s="29"/>
      <c r="AG61" s="29"/>
      <c r="AH61" s="29"/>
      <c r="AI61" s="31" t="str">
        <f t="shared" si="21"/>
        <v/>
      </c>
      <c r="AJ61" s="32"/>
      <c r="AK61" s="29"/>
      <c r="AL61" s="29"/>
      <c r="AM61" s="29"/>
      <c r="AN61" s="29"/>
      <c r="AO61" s="31" t="str">
        <f t="shared" si="22"/>
        <v/>
      </c>
      <c r="AP61" s="32"/>
      <c r="AQ61" s="29"/>
      <c r="AR61" s="29"/>
      <c r="AS61" s="29"/>
      <c r="AT61" s="29"/>
      <c r="AU61" s="29"/>
      <c r="AV61" s="29"/>
      <c r="AW61" s="29"/>
      <c r="AX61" s="31" t="str">
        <f t="shared" si="23"/>
        <v/>
      </c>
      <c r="AY61" s="31" t="str">
        <f t="shared" si="24"/>
        <v/>
      </c>
      <c r="AZ61" s="31" t="str">
        <f t="shared" si="25"/>
        <v/>
      </c>
      <c r="BA61" s="31" t="str">
        <f t="shared" si="26"/>
        <v>High</v>
      </c>
      <c r="BB61" s="33" t="s">
        <v>307</v>
      </c>
      <c r="BC61" s="31" t="str">
        <f t="shared" si="27"/>
        <v>High</v>
      </c>
      <c r="BD61" s="33" t="s">
        <v>307</v>
      </c>
      <c r="BE61" s="30" t="s">
        <v>5003</v>
      </c>
    </row>
    <row r="62" spans="1:57" ht="32.25" customHeight="1" x14ac:dyDescent="0.2">
      <c r="A62" s="29" t="s">
        <v>2155</v>
      </c>
      <c r="B62" s="30" t="s">
        <v>4843</v>
      </c>
      <c r="C62" s="30" t="s">
        <v>5004</v>
      </c>
      <c r="D62" s="30" t="s">
        <v>283</v>
      </c>
      <c r="E62" s="30" t="s">
        <v>5005</v>
      </c>
      <c r="F62" s="29" t="s">
        <v>4847</v>
      </c>
      <c r="G62" s="29" t="s">
        <v>4847</v>
      </c>
      <c r="H62" s="29" t="s">
        <v>4847</v>
      </c>
      <c r="I62" s="31" t="str">
        <f t="shared" si="14"/>
        <v>Low</v>
      </c>
      <c r="J62" s="32" t="s">
        <v>307</v>
      </c>
      <c r="K62" s="29" t="s">
        <v>4847</v>
      </c>
      <c r="L62" s="29" t="s">
        <v>4847</v>
      </c>
      <c r="M62" s="31" t="str">
        <f t="shared" si="15"/>
        <v>Low</v>
      </c>
      <c r="N62" s="32" t="s">
        <v>270</v>
      </c>
      <c r="O62" s="29" t="s">
        <v>4851</v>
      </c>
      <c r="P62" s="29" t="s">
        <v>4847</v>
      </c>
      <c r="Q62" s="31" t="str">
        <f t="shared" si="16"/>
        <v>High</v>
      </c>
      <c r="R62" s="32" t="s">
        <v>270</v>
      </c>
      <c r="S62" s="29" t="s">
        <v>4847</v>
      </c>
      <c r="T62" s="29" t="s">
        <v>4847</v>
      </c>
      <c r="U62" s="29" t="s">
        <v>4847</v>
      </c>
      <c r="V62" s="29" t="s">
        <v>4847</v>
      </c>
      <c r="W62" s="31" t="str">
        <f t="shared" si="17"/>
        <v>Low</v>
      </c>
      <c r="X62" s="31" t="str">
        <f t="shared" si="18"/>
        <v>High</v>
      </c>
      <c r="Y62" s="31" t="str">
        <f t="shared" si="19"/>
        <v>High</v>
      </c>
      <c r="Z62" s="29"/>
      <c r="AA62" s="29"/>
      <c r="AB62" s="29"/>
      <c r="AC62" s="31" t="str">
        <f t="shared" si="20"/>
        <v/>
      </c>
      <c r="AD62" s="32"/>
      <c r="AE62" s="29"/>
      <c r="AF62" s="29"/>
      <c r="AG62" s="29"/>
      <c r="AH62" s="29"/>
      <c r="AI62" s="31" t="str">
        <f t="shared" si="21"/>
        <v/>
      </c>
      <c r="AJ62" s="32"/>
      <c r="AK62" s="29"/>
      <c r="AL62" s="29"/>
      <c r="AM62" s="29"/>
      <c r="AN62" s="29"/>
      <c r="AO62" s="31" t="str">
        <f t="shared" si="22"/>
        <v/>
      </c>
      <c r="AP62" s="32"/>
      <c r="AQ62" s="29"/>
      <c r="AR62" s="29"/>
      <c r="AS62" s="29"/>
      <c r="AT62" s="29"/>
      <c r="AU62" s="29"/>
      <c r="AV62" s="29"/>
      <c r="AW62" s="29"/>
      <c r="AX62" s="31" t="str">
        <f t="shared" si="23"/>
        <v/>
      </c>
      <c r="AY62" s="31" t="str">
        <f t="shared" si="24"/>
        <v/>
      </c>
      <c r="AZ62" s="31" t="str">
        <f t="shared" si="25"/>
        <v/>
      </c>
      <c r="BA62" s="31" t="str">
        <f t="shared" si="26"/>
        <v>High</v>
      </c>
      <c r="BB62" s="33" t="s">
        <v>307</v>
      </c>
      <c r="BC62" s="31" t="str">
        <f t="shared" si="27"/>
        <v>High</v>
      </c>
      <c r="BD62" s="33" t="s">
        <v>307</v>
      </c>
      <c r="BE62" s="30" t="s">
        <v>5006</v>
      </c>
    </row>
    <row r="63" spans="1:57" ht="32.25" customHeight="1" x14ac:dyDescent="0.2">
      <c r="A63" s="29" t="s">
        <v>2184</v>
      </c>
      <c r="B63" s="30" t="s">
        <v>4843</v>
      </c>
      <c r="C63" s="30" t="s">
        <v>5007</v>
      </c>
      <c r="D63" s="30" t="s">
        <v>241</v>
      </c>
      <c r="E63" s="30" t="s">
        <v>5008</v>
      </c>
      <c r="F63" s="29" t="s">
        <v>4847</v>
      </c>
      <c r="G63" s="29" t="s">
        <v>4847</v>
      </c>
      <c r="H63" s="29" t="s">
        <v>4847</v>
      </c>
      <c r="I63" s="31" t="str">
        <f t="shared" si="14"/>
        <v>Low</v>
      </c>
      <c r="J63" s="32" t="s">
        <v>307</v>
      </c>
      <c r="K63" s="29" t="s">
        <v>4847</v>
      </c>
      <c r="L63" s="29" t="s">
        <v>4847</v>
      </c>
      <c r="M63" s="31" t="str">
        <f t="shared" si="15"/>
        <v>Low</v>
      </c>
      <c r="N63" s="32" t="s">
        <v>270</v>
      </c>
      <c r="O63" s="29" t="s">
        <v>4847</v>
      </c>
      <c r="P63" s="29" t="s">
        <v>4847</v>
      </c>
      <c r="Q63" s="31" t="str">
        <f t="shared" si="16"/>
        <v>Low</v>
      </c>
      <c r="R63" s="32" t="s">
        <v>270</v>
      </c>
      <c r="S63" s="29" t="s">
        <v>4847</v>
      </c>
      <c r="T63" s="29" t="s">
        <v>4847</v>
      </c>
      <c r="U63" s="29" t="s">
        <v>4847</v>
      </c>
      <c r="V63" s="29" t="s">
        <v>4847</v>
      </c>
      <c r="W63" s="31" t="str">
        <f t="shared" si="17"/>
        <v>Low</v>
      </c>
      <c r="X63" s="31" t="str">
        <f t="shared" si="18"/>
        <v>Low</v>
      </c>
      <c r="Y63" s="31" t="str">
        <f t="shared" si="19"/>
        <v>High</v>
      </c>
      <c r="Z63" s="29"/>
      <c r="AA63" s="29"/>
      <c r="AB63" s="29"/>
      <c r="AC63" s="31" t="str">
        <f t="shared" si="20"/>
        <v/>
      </c>
      <c r="AD63" s="32"/>
      <c r="AE63" s="29"/>
      <c r="AF63" s="29"/>
      <c r="AG63" s="29"/>
      <c r="AH63" s="29"/>
      <c r="AI63" s="31" t="str">
        <f t="shared" si="21"/>
        <v/>
      </c>
      <c r="AJ63" s="32"/>
      <c r="AK63" s="29"/>
      <c r="AL63" s="29"/>
      <c r="AM63" s="29"/>
      <c r="AN63" s="29"/>
      <c r="AO63" s="31" t="str">
        <f t="shared" si="22"/>
        <v/>
      </c>
      <c r="AP63" s="32"/>
      <c r="AQ63" s="29"/>
      <c r="AR63" s="29"/>
      <c r="AS63" s="29"/>
      <c r="AT63" s="29"/>
      <c r="AU63" s="29"/>
      <c r="AV63" s="29"/>
      <c r="AW63" s="29"/>
      <c r="AX63" s="31" t="str">
        <f t="shared" si="23"/>
        <v/>
      </c>
      <c r="AY63" s="31" t="str">
        <f t="shared" si="24"/>
        <v/>
      </c>
      <c r="AZ63" s="31" t="str">
        <f t="shared" si="25"/>
        <v/>
      </c>
      <c r="BA63" s="31" t="str">
        <f t="shared" si="26"/>
        <v>Low</v>
      </c>
      <c r="BB63" s="33" t="s">
        <v>270</v>
      </c>
      <c r="BC63" s="31" t="str">
        <f t="shared" si="27"/>
        <v>High</v>
      </c>
      <c r="BD63" s="33" t="s">
        <v>307</v>
      </c>
      <c r="BE63" s="30" t="s">
        <v>5009</v>
      </c>
    </row>
    <row r="64" spans="1:57" ht="32.25" customHeight="1" x14ac:dyDescent="0.2">
      <c r="A64" s="29" t="s">
        <v>2208</v>
      </c>
      <c r="B64" s="30" t="s">
        <v>4843</v>
      </c>
      <c r="C64" s="30" t="s">
        <v>5010</v>
      </c>
      <c r="D64" s="30" t="s">
        <v>241</v>
      </c>
      <c r="E64" s="30" t="s">
        <v>5011</v>
      </c>
      <c r="F64" s="29" t="s">
        <v>4851</v>
      </c>
      <c r="G64" s="29" t="s">
        <v>4847</v>
      </c>
      <c r="H64" s="29" t="s">
        <v>4847</v>
      </c>
      <c r="I64" s="31" t="str">
        <f t="shared" si="14"/>
        <v>High</v>
      </c>
      <c r="J64" s="32" t="s">
        <v>307</v>
      </c>
      <c r="K64" s="29" t="s">
        <v>4847</v>
      </c>
      <c r="L64" s="29" t="s">
        <v>4847</v>
      </c>
      <c r="M64" s="31" t="str">
        <f t="shared" si="15"/>
        <v>Low</v>
      </c>
      <c r="N64" s="32" t="s">
        <v>373</v>
      </c>
      <c r="O64" s="29" t="s">
        <v>4847</v>
      </c>
      <c r="P64" s="29" t="s">
        <v>4847</v>
      </c>
      <c r="Q64" s="31" t="str">
        <f t="shared" si="16"/>
        <v>Low</v>
      </c>
      <c r="R64" s="32" t="s">
        <v>270</v>
      </c>
      <c r="S64" s="29" t="s">
        <v>4847</v>
      </c>
      <c r="T64" s="29" t="s">
        <v>4847</v>
      </c>
      <c r="U64" s="29" t="s">
        <v>4847</v>
      </c>
      <c r="V64" s="29" t="s">
        <v>4847</v>
      </c>
      <c r="W64" s="31" t="str">
        <f t="shared" si="17"/>
        <v>Low</v>
      </c>
      <c r="X64" s="31" t="str">
        <f t="shared" si="18"/>
        <v>High</v>
      </c>
      <c r="Y64" s="31" t="str">
        <f t="shared" si="19"/>
        <v>High</v>
      </c>
      <c r="Z64" s="29"/>
      <c r="AA64" s="29"/>
      <c r="AB64" s="29"/>
      <c r="AC64" s="31" t="str">
        <f t="shared" si="20"/>
        <v/>
      </c>
      <c r="AD64" s="32"/>
      <c r="AE64" s="29"/>
      <c r="AF64" s="29"/>
      <c r="AG64" s="29"/>
      <c r="AH64" s="29"/>
      <c r="AI64" s="31" t="str">
        <f t="shared" si="21"/>
        <v/>
      </c>
      <c r="AJ64" s="32"/>
      <c r="AK64" s="29"/>
      <c r="AL64" s="29"/>
      <c r="AM64" s="29"/>
      <c r="AN64" s="29"/>
      <c r="AO64" s="31" t="str">
        <f t="shared" si="22"/>
        <v/>
      </c>
      <c r="AP64" s="32"/>
      <c r="AQ64" s="29"/>
      <c r="AR64" s="29"/>
      <c r="AS64" s="29"/>
      <c r="AT64" s="29"/>
      <c r="AU64" s="29"/>
      <c r="AV64" s="29"/>
      <c r="AW64" s="29"/>
      <c r="AX64" s="31" t="str">
        <f t="shared" si="23"/>
        <v/>
      </c>
      <c r="AY64" s="31" t="str">
        <f t="shared" si="24"/>
        <v/>
      </c>
      <c r="AZ64" s="31" t="str">
        <f t="shared" si="25"/>
        <v/>
      </c>
      <c r="BA64" s="31" t="str">
        <f t="shared" si="26"/>
        <v>High</v>
      </c>
      <c r="BB64" s="33" t="s">
        <v>307</v>
      </c>
      <c r="BC64" s="31" t="str">
        <f t="shared" si="27"/>
        <v>High</v>
      </c>
      <c r="BD64" s="33" t="s">
        <v>307</v>
      </c>
      <c r="BE64" s="30" t="s">
        <v>5012</v>
      </c>
    </row>
    <row r="65" spans="1:57" ht="32.25" customHeight="1" x14ac:dyDescent="0.2">
      <c r="A65" s="29" t="s">
        <v>2235</v>
      </c>
      <c r="B65" s="30" t="s">
        <v>4840</v>
      </c>
      <c r="C65" s="30" t="s">
        <v>5013</v>
      </c>
      <c r="D65" s="30" t="s">
        <v>283</v>
      </c>
      <c r="E65" s="30" t="s">
        <v>5014</v>
      </c>
      <c r="F65" s="29"/>
      <c r="G65" s="29"/>
      <c r="H65" s="29"/>
      <c r="I65" s="31" t="str">
        <f t="shared" si="14"/>
        <v/>
      </c>
      <c r="J65" s="32"/>
      <c r="K65" s="29"/>
      <c r="L65" s="29"/>
      <c r="M65" s="31" t="str">
        <f t="shared" si="15"/>
        <v/>
      </c>
      <c r="N65" s="32"/>
      <c r="O65" s="29"/>
      <c r="P65" s="29"/>
      <c r="Q65" s="31" t="str">
        <f t="shared" si="16"/>
        <v/>
      </c>
      <c r="R65" s="32"/>
      <c r="S65" s="29"/>
      <c r="T65" s="29"/>
      <c r="U65" s="29"/>
      <c r="V65" s="29"/>
      <c r="W65" s="31" t="str">
        <f t="shared" si="17"/>
        <v/>
      </c>
      <c r="X65" s="31" t="str">
        <f t="shared" si="18"/>
        <v/>
      </c>
      <c r="Y65" s="31" t="str">
        <f t="shared" si="19"/>
        <v/>
      </c>
      <c r="Z65" s="29"/>
      <c r="AA65" s="29"/>
      <c r="AB65" s="29"/>
      <c r="AC65" s="31" t="str">
        <f t="shared" si="20"/>
        <v/>
      </c>
      <c r="AD65" s="32"/>
      <c r="AE65" s="29"/>
      <c r="AF65" s="29"/>
      <c r="AG65" s="29"/>
      <c r="AH65" s="29"/>
      <c r="AI65" s="31" t="str">
        <f t="shared" si="21"/>
        <v/>
      </c>
      <c r="AJ65" s="32"/>
      <c r="AK65" s="29"/>
      <c r="AL65" s="29"/>
      <c r="AM65" s="29"/>
      <c r="AN65" s="29"/>
      <c r="AO65" s="31" t="str">
        <f t="shared" si="22"/>
        <v/>
      </c>
      <c r="AP65" s="32"/>
      <c r="AQ65" s="29"/>
      <c r="AR65" s="29"/>
      <c r="AS65" s="29"/>
      <c r="AT65" s="29"/>
      <c r="AU65" s="29"/>
      <c r="AV65" s="29"/>
      <c r="AW65" s="29"/>
      <c r="AX65" s="31" t="str">
        <f t="shared" si="23"/>
        <v/>
      </c>
      <c r="AY65" s="31" t="str">
        <f t="shared" si="24"/>
        <v/>
      </c>
      <c r="AZ65" s="31" t="str">
        <f t="shared" si="25"/>
        <v/>
      </c>
      <c r="BA65" s="31" t="str">
        <f t="shared" si="26"/>
        <v>n/a</v>
      </c>
      <c r="BB65" s="33"/>
      <c r="BC65" s="31" t="str">
        <f t="shared" si="27"/>
        <v>n/a</v>
      </c>
      <c r="BD65" s="33"/>
      <c r="BE65" s="30"/>
    </row>
    <row r="66" spans="1:57" ht="32.25" customHeight="1" x14ac:dyDescent="0.2">
      <c r="A66" s="29" t="s">
        <v>2266</v>
      </c>
      <c r="B66" s="30" t="s">
        <v>4843</v>
      </c>
      <c r="C66" s="30" t="s">
        <v>5015</v>
      </c>
      <c r="D66" s="30" t="s">
        <v>283</v>
      </c>
      <c r="E66" s="30" t="s">
        <v>5016</v>
      </c>
      <c r="F66" s="29" t="s">
        <v>4847</v>
      </c>
      <c r="G66" s="29" t="s">
        <v>4847</v>
      </c>
      <c r="H66" s="29" t="s">
        <v>4847</v>
      </c>
      <c r="I66" s="31" t="str">
        <f t="shared" si="14"/>
        <v>Low</v>
      </c>
      <c r="J66" s="32" t="s">
        <v>307</v>
      </c>
      <c r="K66" s="29" t="s">
        <v>4847</v>
      </c>
      <c r="L66" s="29" t="s">
        <v>4847</v>
      </c>
      <c r="M66" s="31" t="str">
        <f t="shared" si="15"/>
        <v>Low</v>
      </c>
      <c r="N66" s="32" t="s">
        <v>270</v>
      </c>
      <c r="O66" s="29" t="s">
        <v>4847</v>
      </c>
      <c r="P66" s="29" t="s">
        <v>4847</v>
      </c>
      <c r="Q66" s="31" t="str">
        <f t="shared" si="16"/>
        <v>Low</v>
      </c>
      <c r="R66" s="32" t="s">
        <v>270</v>
      </c>
      <c r="S66" s="29" t="s">
        <v>4847</v>
      </c>
      <c r="T66" s="29" t="s">
        <v>4847</v>
      </c>
      <c r="U66" s="29" t="s">
        <v>4847</v>
      </c>
      <c r="V66" s="29" t="s">
        <v>4847</v>
      </c>
      <c r="W66" s="31" t="str">
        <f t="shared" si="17"/>
        <v>Low</v>
      </c>
      <c r="X66" s="31" t="str">
        <f t="shared" si="18"/>
        <v>Low</v>
      </c>
      <c r="Y66" s="31" t="str">
        <f t="shared" si="19"/>
        <v>High</v>
      </c>
      <c r="Z66" s="29"/>
      <c r="AA66" s="29"/>
      <c r="AB66" s="29"/>
      <c r="AC66" s="31" t="str">
        <f t="shared" si="20"/>
        <v/>
      </c>
      <c r="AD66" s="32"/>
      <c r="AE66" s="29"/>
      <c r="AF66" s="29"/>
      <c r="AG66" s="29"/>
      <c r="AH66" s="29"/>
      <c r="AI66" s="31" t="str">
        <f t="shared" si="21"/>
        <v/>
      </c>
      <c r="AJ66" s="32"/>
      <c r="AK66" s="29"/>
      <c r="AL66" s="29"/>
      <c r="AM66" s="29"/>
      <c r="AN66" s="29"/>
      <c r="AO66" s="31" t="str">
        <f t="shared" si="22"/>
        <v/>
      </c>
      <c r="AP66" s="32"/>
      <c r="AQ66" s="29"/>
      <c r="AR66" s="29"/>
      <c r="AS66" s="29"/>
      <c r="AT66" s="29"/>
      <c r="AU66" s="29"/>
      <c r="AV66" s="29"/>
      <c r="AW66" s="29"/>
      <c r="AX66" s="31" t="str">
        <f t="shared" si="23"/>
        <v/>
      </c>
      <c r="AY66" s="31" t="str">
        <f t="shared" si="24"/>
        <v/>
      </c>
      <c r="AZ66" s="31" t="str">
        <f t="shared" si="25"/>
        <v/>
      </c>
      <c r="BA66" s="31" t="str">
        <f t="shared" si="26"/>
        <v>Low</v>
      </c>
      <c r="BB66" s="33" t="s">
        <v>270</v>
      </c>
      <c r="BC66" s="31" t="str">
        <f t="shared" si="27"/>
        <v>High</v>
      </c>
      <c r="BD66" s="33" t="s">
        <v>307</v>
      </c>
      <c r="BE66" s="30" t="s">
        <v>5017</v>
      </c>
    </row>
    <row r="67" spans="1:57" ht="32.25" customHeight="1" x14ac:dyDescent="0.2">
      <c r="A67" s="29" t="s">
        <v>2291</v>
      </c>
      <c r="B67" s="30" t="s">
        <v>4843</v>
      </c>
      <c r="C67" s="30" t="s">
        <v>5018</v>
      </c>
      <c r="D67" s="30" t="s">
        <v>241</v>
      </c>
      <c r="E67" s="30" t="s">
        <v>5019</v>
      </c>
      <c r="F67" s="29" t="s">
        <v>4851</v>
      </c>
      <c r="G67" s="29" t="s">
        <v>4847</v>
      </c>
      <c r="H67" s="29" t="s">
        <v>4847</v>
      </c>
      <c r="I67" s="31" t="str">
        <f t="shared" ref="I67:I73" si="28">IF($B67&lt;&gt;"QUADAS-2","",IF(COUNTIF(F67:H67,"N"),"High",IF(COUNTIF(F67:H67,"Y")=3,"Low","Unclear")))</f>
        <v>High</v>
      </c>
      <c r="J67" s="32" t="s">
        <v>307</v>
      </c>
      <c r="K67" s="29" t="s">
        <v>4847</v>
      </c>
      <c r="L67" s="29" t="s">
        <v>4847</v>
      </c>
      <c r="M67" s="31" t="str">
        <f t="shared" ref="M67:M73" si="29">IF($B67&lt;&gt;"QUADAS-2","",IF(COUNTIF(K67:L67,"N"),"High",IF(COUNTIF(K67:L67,"Y")=2,"Low","Unclear")))</f>
        <v>Low</v>
      </c>
      <c r="N67" s="32" t="s">
        <v>307</v>
      </c>
      <c r="O67" s="29" t="s">
        <v>4847</v>
      </c>
      <c r="P67" s="29" t="s">
        <v>4847</v>
      </c>
      <c r="Q67" s="31" t="str">
        <f t="shared" ref="Q67:Q73" si="30">IF($B67&lt;&gt;"QUADAS-2","",IF(COUNTIF(O67:P67,"N"),"High",IF(COUNTIF(O67:P67,"Y")=2,"Low","Unclear")))</f>
        <v>Low</v>
      </c>
      <c r="R67" s="32" t="s">
        <v>270</v>
      </c>
      <c r="S67" s="29" t="s">
        <v>4847</v>
      </c>
      <c r="T67" s="29" t="s">
        <v>4847</v>
      </c>
      <c r="U67" s="29" t="s">
        <v>4847</v>
      </c>
      <c r="V67" s="29" t="s">
        <v>4847</v>
      </c>
      <c r="W67" s="31" t="str">
        <f t="shared" ref="W67:W73" si="31">IF($B67&lt;&gt;"QUADAS-2","",IF(COUNTIF(S67:V67,"N"),"High",IF(COUNTIF(S67:V67,"Y")=4,"Low","Unclear")))</f>
        <v>Low</v>
      </c>
      <c r="X67" s="31" t="str">
        <f t="shared" ref="X67:X73" si="32">IF($B67&lt;&gt;"QUADAS-2","",IF(OR(I67="High",M67="High",Q67="High",W67="High"),"High",IF(AND(I67="Low",M67="Low",Q67="Low",W67="Low"),"Low","Unclear")))</f>
        <v>High</v>
      </c>
      <c r="Y67" s="31" t="str">
        <f t="shared" ref="Y67:Y73" si="33">IF($B67&lt;&gt;"QUADAS-2","",IF(OR(J67="High",N67="High",R67="High"),"High",IF(AND(J67="Low",N67="Low",R67="Low"),"Low","Unclear")))</f>
        <v>High</v>
      </c>
      <c r="Z67" s="29"/>
      <c r="AA67" s="29"/>
      <c r="AB67" s="29"/>
      <c r="AC67" s="31" t="str">
        <f t="shared" ref="AC67:AC73" si="34">IF($B67&lt;&gt;"PROBAST+AI","",IF(OR(COUNTIF(Z67:AB67,"N"),COUNTIF(Z67:AB67,"PN")),"High",IF(COUNTIF(Z67:AB67,"Y")+COUNTIF(Z67:AB67,"PY")+COUNTIF(Z67:AB67,"NA")=3,"Low","Unclear")))</f>
        <v/>
      </c>
      <c r="AD67" s="32"/>
      <c r="AE67" s="29"/>
      <c r="AF67" s="29"/>
      <c r="AG67" s="29"/>
      <c r="AH67" s="29"/>
      <c r="AI67" s="31" t="str">
        <f t="shared" ref="AI67:AI73" si="35">IF($B67&lt;&gt;"PROBAST+AI","",IF(OR(COUNTIF(AE67:AH67,"N"),COUNTIF(AE67:AH67,"PN")),"High",IF(COUNTIF(AE67:AH67,"Y")+COUNTIF(AE67:AH67,"PY")+COUNTIF(AE67:AH67,"NA")=4,"Low","Unclear")))</f>
        <v/>
      </c>
      <c r="AJ67" s="32"/>
      <c r="AK67" s="29"/>
      <c r="AL67" s="29"/>
      <c r="AM67" s="29"/>
      <c r="AN67" s="29"/>
      <c r="AO67" s="31" t="str">
        <f t="shared" ref="AO67:AO73" si="36">IF($B67&lt;&gt;"PROBAST+AI","",IF(OR(COUNTIF(AK67:AN67,"N"),COUNTIF(AK67:AN67,"PN")),"High",IF(COUNTIF(AK67:AN67,"Y")+COUNTIF(AK67:AN67,"PY")+COUNTIF(AK67:AN67,"NA")=4,"Low","Unclear")))</f>
        <v/>
      </c>
      <c r="AP67" s="32"/>
      <c r="AQ67" s="29"/>
      <c r="AR67" s="29"/>
      <c r="AS67" s="29"/>
      <c r="AT67" s="29"/>
      <c r="AU67" s="29"/>
      <c r="AV67" s="29"/>
      <c r="AW67" s="29"/>
      <c r="AX67" s="31" t="str">
        <f t="shared" ref="AX67:AX73" si="37">IF($B67&lt;&gt;"PROBAST+AI","",IF(OR(COUNTIF(AQ67:AW67,"N"),COUNTIF(AQ67:AW67,"PN")),"High",IF(COUNTIF(AQ67:AW67,"Y")+COUNTIF(AQ67:AW67,"PY")+COUNTIF(AQ67:AW67,"NA")=7,"Low","Unclear")))</f>
        <v/>
      </c>
      <c r="AY67" s="31" t="str">
        <f t="shared" ref="AY67:AY73" si="38">IF($B67&lt;&gt;"PROBAST+AI","",IF(OR(AC67="High",AI67="High",AO67="High",AX67="High"),"High",IF(AND(AC67="Low",AI67="Low",AO67="Low",AX67="Low"),"Low","Unclear")))</f>
        <v/>
      </c>
      <c r="AZ67" s="31" t="str">
        <f t="shared" ref="AZ67:AZ73" si="39">IF($B67&lt;&gt;"PROBAST+AI","",IF(OR(AD67="High",AJ67="High",AP67="High"),"High",IF(AND(AD67="Low",AJ67="Low",AP67="Low"),"Low","Unclear")))</f>
        <v/>
      </c>
      <c r="BA67" s="31" t="str">
        <f t="shared" ref="BA67:BA73" si="40">IF($B67="QUADAS-2",X67,IF($B67="PROBAST+AI",AY67,"n/a"))</f>
        <v>High</v>
      </c>
      <c r="BB67" s="33" t="s">
        <v>307</v>
      </c>
      <c r="BC67" s="31" t="str">
        <f t="shared" ref="BC67:BC73" si="41">IF($B67="QUADAS-2",Y67,IF($B67="PROBAST+AI",AZ67,"n/a"))</f>
        <v>High</v>
      </c>
      <c r="BD67" s="33" t="s">
        <v>307</v>
      </c>
      <c r="BE67" s="30" t="s">
        <v>5020</v>
      </c>
    </row>
    <row r="68" spans="1:57" ht="32.25" customHeight="1" x14ac:dyDescent="0.2">
      <c r="A68" s="29" t="s">
        <v>2318</v>
      </c>
      <c r="B68" s="30" t="s">
        <v>4843</v>
      </c>
      <c r="C68" s="30" t="s">
        <v>5021</v>
      </c>
      <c r="D68" s="30" t="s">
        <v>283</v>
      </c>
      <c r="E68" s="30" t="s">
        <v>5022</v>
      </c>
      <c r="F68" s="29" t="s">
        <v>4847</v>
      </c>
      <c r="G68" s="29" t="s">
        <v>4847</v>
      </c>
      <c r="H68" s="29" t="s">
        <v>4847</v>
      </c>
      <c r="I68" s="31" t="str">
        <f t="shared" si="28"/>
        <v>Low</v>
      </c>
      <c r="J68" s="32" t="s">
        <v>307</v>
      </c>
      <c r="K68" s="29" t="s">
        <v>4847</v>
      </c>
      <c r="L68" s="29" t="s">
        <v>4847</v>
      </c>
      <c r="M68" s="31" t="str">
        <f t="shared" si="29"/>
        <v>Low</v>
      </c>
      <c r="N68" s="32" t="s">
        <v>270</v>
      </c>
      <c r="O68" s="29" t="s">
        <v>4846</v>
      </c>
      <c r="P68" s="29" t="s">
        <v>4847</v>
      </c>
      <c r="Q68" s="31" t="str">
        <f t="shared" si="30"/>
        <v>Unclear</v>
      </c>
      <c r="R68" s="32" t="s">
        <v>270</v>
      </c>
      <c r="S68" s="29" t="s">
        <v>4847</v>
      </c>
      <c r="T68" s="29" t="s">
        <v>4847</v>
      </c>
      <c r="U68" s="29" t="s">
        <v>4847</v>
      </c>
      <c r="V68" s="29" t="s">
        <v>4847</v>
      </c>
      <c r="W68" s="31" t="str">
        <f t="shared" si="31"/>
        <v>Low</v>
      </c>
      <c r="X68" s="31" t="str">
        <f t="shared" si="32"/>
        <v>Unclear</v>
      </c>
      <c r="Y68" s="31" t="str">
        <f t="shared" si="33"/>
        <v>High</v>
      </c>
      <c r="Z68" s="29"/>
      <c r="AA68" s="29"/>
      <c r="AB68" s="29"/>
      <c r="AC68" s="31" t="str">
        <f t="shared" si="34"/>
        <v/>
      </c>
      <c r="AD68" s="32"/>
      <c r="AE68" s="29"/>
      <c r="AF68" s="29"/>
      <c r="AG68" s="29"/>
      <c r="AH68" s="29"/>
      <c r="AI68" s="31" t="str">
        <f t="shared" si="35"/>
        <v/>
      </c>
      <c r="AJ68" s="32"/>
      <c r="AK68" s="29"/>
      <c r="AL68" s="29"/>
      <c r="AM68" s="29"/>
      <c r="AN68" s="29"/>
      <c r="AO68" s="31" t="str">
        <f t="shared" si="36"/>
        <v/>
      </c>
      <c r="AP68" s="32"/>
      <c r="AQ68" s="29"/>
      <c r="AR68" s="29"/>
      <c r="AS68" s="29"/>
      <c r="AT68" s="29"/>
      <c r="AU68" s="29"/>
      <c r="AV68" s="29"/>
      <c r="AW68" s="29"/>
      <c r="AX68" s="31" t="str">
        <f t="shared" si="37"/>
        <v/>
      </c>
      <c r="AY68" s="31" t="str">
        <f t="shared" si="38"/>
        <v/>
      </c>
      <c r="AZ68" s="31" t="str">
        <f t="shared" si="39"/>
        <v/>
      </c>
      <c r="BA68" s="31" t="str">
        <f t="shared" si="40"/>
        <v>Unclear</v>
      </c>
      <c r="BB68" s="33" t="s">
        <v>373</v>
      </c>
      <c r="BC68" s="31" t="str">
        <f t="shared" si="41"/>
        <v>High</v>
      </c>
      <c r="BD68" s="33" t="s">
        <v>307</v>
      </c>
      <c r="BE68" s="30" t="s">
        <v>5023</v>
      </c>
    </row>
    <row r="69" spans="1:57" ht="32.25" customHeight="1" x14ac:dyDescent="0.2">
      <c r="A69" s="29" t="s">
        <v>2343</v>
      </c>
      <c r="B69" s="30" t="s">
        <v>4843</v>
      </c>
      <c r="C69" s="30" t="s">
        <v>5024</v>
      </c>
      <c r="D69" s="30" t="s">
        <v>1073</v>
      </c>
      <c r="E69" s="30" t="s">
        <v>5025</v>
      </c>
      <c r="F69" s="29" t="s">
        <v>4847</v>
      </c>
      <c r="G69" s="29" t="s">
        <v>4847</v>
      </c>
      <c r="H69" s="29" t="s">
        <v>4847</v>
      </c>
      <c r="I69" s="31" t="str">
        <f t="shared" si="28"/>
        <v>Low</v>
      </c>
      <c r="J69" s="32" t="s">
        <v>307</v>
      </c>
      <c r="K69" s="29" t="s">
        <v>4847</v>
      </c>
      <c r="L69" s="29" t="s">
        <v>4847</v>
      </c>
      <c r="M69" s="31" t="str">
        <f t="shared" si="29"/>
        <v>Low</v>
      </c>
      <c r="N69" s="32" t="s">
        <v>270</v>
      </c>
      <c r="O69" s="29" t="s">
        <v>4847</v>
      </c>
      <c r="P69" s="29" t="s">
        <v>4847</v>
      </c>
      <c r="Q69" s="31" t="str">
        <f t="shared" si="30"/>
        <v>Low</v>
      </c>
      <c r="R69" s="32" t="s">
        <v>270</v>
      </c>
      <c r="S69" s="29" t="s">
        <v>4847</v>
      </c>
      <c r="T69" s="29" t="s">
        <v>4847</v>
      </c>
      <c r="U69" s="29" t="s">
        <v>4847</v>
      </c>
      <c r="V69" s="29" t="s">
        <v>4847</v>
      </c>
      <c r="W69" s="31" t="str">
        <f t="shared" si="31"/>
        <v>Low</v>
      </c>
      <c r="X69" s="31" t="str">
        <f t="shared" si="32"/>
        <v>Low</v>
      </c>
      <c r="Y69" s="31" t="str">
        <f t="shared" si="33"/>
        <v>High</v>
      </c>
      <c r="Z69" s="29"/>
      <c r="AA69" s="29"/>
      <c r="AB69" s="29"/>
      <c r="AC69" s="31" t="str">
        <f t="shared" si="34"/>
        <v/>
      </c>
      <c r="AD69" s="32"/>
      <c r="AE69" s="29"/>
      <c r="AF69" s="29"/>
      <c r="AG69" s="29"/>
      <c r="AH69" s="29"/>
      <c r="AI69" s="31" t="str">
        <f t="shared" si="35"/>
        <v/>
      </c>
      <c r="AJ69" s="32"/>
      <c r="AK69" s="29"/>
      <c r="AL69" s="29"/>
      <c r="AM69" s="29"/>
      <c r="AN69" s="29"/>
      <c r="AO69" s="31" t="str">
        <f t="shared" si="36"/>
        <v/>
      </c>
      <c r="AP69" s="32"/>
      <c r="AQ69" s="29"/>
      <c r="AR69" s="29"/>
      <c r="AS69" s="29"/>
      <c r="AT69" s="29"/>
      <c r="AU69" s="29"/>
      <c r="AV69" s="29"/>
      <c r="AW69" s="29"/>
      <c r="AX69" s="31" t="str">
        <f t="shared" si="37"/>
        <v/>
      </c>
      <c r="AY69" s="31" t="str">
        <f t="shared" si="38"/>
        <v/>
      </c>
      <c r="AZ69" s="31" t="str">
        <f t="shared" si="39"/>
        <v/>
      </c>
      <c r="BA69" s="31" t="str">
        <f t="shared" si="40"/>
        <v>Low</v>
      </c>
      <c r="BB69" s="33" t="s">
        <v>270</v>
      </c>
      <c r="BC69" s="31" t="str">
        <f t="shared" si="41"/>
        <v>High</v>
      </c>
      <c r="BD69" s="33" t="s">
        <v>307</v>
      </c>
      <c r="BE69" s="30" t="s">
        <v>5026</v>
      </c>
    </row>
    <row r="70" spans="1:57" ht="32.25" customHeight="1" x14ac:dyDescent="0.2">
      <c r="A70" s="29" t="s">
        <v>2369</v>
      </c>
      <c r="B70" s="30" t="s">
        <v>4840</v>
      </c>
      <c r="C70" s="30" t="s">
        <v>5027</v>
      </c>
      <c r="D70" s="30" t="s">
        <v>241</v>
      </c>
      <c r="E70" s="30" t="s">
        <v>5028</v>
      </c>
      <c r="F70" s="29"/>
      <c r="G70" s="29"/>
      <c r="H70" s="29"/>
      <c r="I70" s="31" t="str">
        <f t="shared" si="28"/>
        <v/>
      </c>
      <c r="J70" s="32"/>
      <c r="K70" s="29"/>
      <c r="L70" s="29"/>
      <c r="M70" s="31" t="str">
        <f t="shared" si="29"/>
        <v/>
      </c>
      <c r="N70" s="32"/>
      <c r="O70" s="29"/>
      <c r="P70" s="29"/>
      <c r="Q70" s="31" t="str">
        <f t="shared" si="30"/>
        <v/>
      </c>
      <c r="R70" s="32"/>
      <c r="S70" s="29"/>
      <c r="T70" s="29"/>
      <c r="U70" s="29"/>
      <c r="V70" s="29"/>
      <c r="W70" s="31" t="str">
        <f t="shared" si="31"/>
        <v/>
      </c>
      <c r="X70" s="31" t="str">
        <f t="shared" si="32"/>
        <v/>
      </c>
      <c r="Y70" s="31" t="str">
        <f t="shared" si="33"/>
        <v/>
      </c>
      <c r="Z70" s="29"/>
      <c r="AA70" s="29"/>
      <c r="AB70" s="29"/>
      <c r="AC70" s="31" t="str">
        <f t="shared" si="34"/>
        <v/>
      </c>
      <c r="AD70" s="32"/>
      <c r="AE70" s="29"/>
      <c r="AF70" s="29"/>
      <c r="AG70" s="29"/>
      <c r="AH70" s="29"/>
      <c r="AI70" s="31" t="str">
        <f t="shared" si="35"/>
        <v/>
      </c>
      <c r="AJ70" s="32"/>
      <c r="AK70" s="29"/>
      <c r="AL70" s="29"/>
      <c r="AM70" s="29"/>
      <c r="AN70" s="29"/>
      <c r="AO70" s="31" t="str">
        <f t="shared" si="36"/>
        <v/>
      </c>
      <c r="AP70" s="32"/>
      <c r="AQ70" s="29"/>
      <c r="AR70" s="29"/>
      <c r="AS70" s="29"/>
      <c r="AT70" s="29"/>
      <c r="AU70" s="29"/>
      <c r="AV70" s="29"/>
      <c r="AW70" s="29"/>
      <c r="AX70" s="31" t="str">
        <f t="shared" si="37"/>
        <v/>
      </c>
      <c r="AY70" s="31" t="str">
        <f t="shared" si="38"/>
        <v/>
      </c>
      <c r="AZ70" s="31" t="str">
        <f t="shared" si="39"/>
        <v/>
      </c>
      <c r="BA70" s="31" t="str">
        <f t="shared" si="40"/>
        <v>n/a</v>
      </c>
      <c r="BB70" s="33"/>
      <c r="BC70" s="31" t="str">
        <f t="shared" si="41"/>
        <v>n/a</v>
      </c>
      <c r="BD70" s="33"/>
      <c r="BE70" s="30"/>
    </row>
    <row r="71" spans="1:57" ht="32.25" customHeight="1" x14ac:dyDescent="0.2">
      <c r="A71" s="29" t="s">
        <v>2395</v>
      </c>
      <c r="B71" s="30" t="s">
        <v>4843</v>
      </c>
      <c r="C71" s="30" t="s">
        <v>5029</v>
      </c>
      <c r="D71" s="30" t="s">
        <v>283</v>
      </c>
      <c r="E71" s="30" t="s">
        <v>5030</v>
      </c>
      <c r="F71" s="29" t="s">
        <v>4851</v>
      </c>
      <c r="G71" s="29" t="s">
        <v>4847</v>
      </c>
      <c r="H71" s="29" t="s">
        <v>4847</v>
      </c>
      <c r="I71" s="31" t="str">
        <f t="shared" si="28"/>
        <v>High</v>
      </c>
      <c r="J71" s="32" t="s">
        <v>307</v>
      </c>
      <c r="K71" s="29" t="s">
        <v>4847</v>
      </c>
      <c r="L71" s="29" t="s">
        <v>4847</v>
      </c>
      <c r="M71" s="31" t="str">
        <f t="shared" si="29"/>
        <v>Low</v>
      </c>
      <c r="N71" s="32" t="s">
        <v>373</v>
      </c>
      <c r="O71" s="29" t="s">
        <v>4847</v>
      </c>
      <c r="P71" s="29" t="s">
        <v>4847</v>
      </c>
      <c r="Q71" s="31" t="str">
        <f t="shared" si="30"/>
        <v>Low</v>
      </c>
      <c r="R71" s="32" t="s">
        <v>270</v>
      </c>
      <c r="S71" s="29" t="s">
        <v>4847</v>
      </c>
      <c r="T71" s="29" t="s">
        <v>4847</v>
      </c>
      <c r="U71" s="29" t="s">
        <v>4847</v>
      </c>
      <c r="V71" s="29" t="s">
        <v>4847</v>
      </c>
      <c r="W71" s="31" t="str">
        <f t="shared" si="31"/>
        <v>Low</v>
      </c>
      <c r="X71" s="31" t="str">
        <f t="shared" si="32"/>
        <v>High</v>
      </c>
      <c r="Y71" s="31" t="str">
        <f t="shared" si="33"/>
        <v>High</v>
      </c>
      <c r="Z71" s="29"/>
      <c r="AA71" s="29"/>
      <c r="AB71" s="29"/>
      <c r="AC71" s="31" t="str">
        <f t="shared" si="34"/>
        <v/>
      </c>
      <c r="AD71" s="32"/>
      <c r="AE71" s="29"/>
      <c r="AF71" s="29"/>
      <c r="AG71" s="29"/>
      <c r="AH71" s="29"/>
      <c r="AI71" s="31" t="str">
        <f t="shared" si="35"/>
        <v/>
      </c>
      <c r="AJ71" s="32"/>
      <c r="AK71" s="29"/>
      <c r="AL71" s="29"/>
      <c r="AM71" s="29"/>
      <c r="AN71" s="29"/>
      <c r="AO71" s="31" t="str">
        <f t="shared" si="36"/>
        <v/>
      </c>
      <c r="AP71" s="32"/>
      <c r="AQ71" s="29"/>
      <c r="AR71" s="29"/>
      <c r="AS71" s="29"/>
      <c r="AT71" s="29"/>
      <c r="AU71" s="29"/>
      <c r="AV71" s="29"/>
      <c r="AW71" s="29"/>
      <c r="AX71" s="31" t="str">
        <f t="shared" si="37"/>
        <v/>
      </c>
      <c r="AY71" s="31" t="str">
        <f t="shared" si="38"/>
        <v/>
      </c>
      <c r="AZ71" s="31" t="str">
        <f t="shared" si="39"/>
        <v/>
      </c>
      <c r="BA71" s="31" t="str">
        <f t="shared" si="40"/>
        <v>High</v>
      </c>
      <c r="BB71" s="33" t="s">
        <v>307</v>
      </c>
      <c r="BC71" s="31" t="str">
        <f t="shared" si="41"/>
        <v>High</v>
      </c>
      <c r="BD71" s="33" t="s">
        <v>307</v>
      </c>
      <c r="BE71" s="30" t="s">
        <v>5031</v>
      </c>
    </row>
    <row r="72" spans="1:57" ht="32.25" customHeight="1" x14ac:dyDescent="0.2">
      <c r="A72" s="29" t="s">
        <v>2426</v>
      </c>
      <c r="B72" s="30" t="s">
        <v>4840</v>
      </c>
      <c r="C72" s="30" t="s">
        <v>5032</v>
      </c>
      <c r="D72" s="30" t="s">
        <v>241</v>
      </c>
      <c r="E72" s="30" t="s">
        <v>5033</v>
      </c>
      <c r="F72" s="29"/>
      <c r="G72" s="29"/>
      <c r="H72" s="29"/>
      <c r="I72" s="31" t="str">
        <f t="shared" si="28"/>
        <v/>
      </c>
      <c r="J72" s="32"/>
      <c r="K72" s="29"/>
      <c r="L72" s="29"/>
      <c r="M72" s="31" t="str">
        <f t="shared" si="29"/>
        <v/>
      </c>
      <c r="N72" s="32"/>
      <c r="O72" s="29"/>
      <c r="P72" s="29"/>
      <c r="Q72" s="31" t="str">
        <f t="shared" si="30"/>
        <v/>
      </c>
      <c r="R72" s="32"/>
      <c r="S72" s="29"/>
      <c r="T72" s="29"/>
      <c r="U72" s="29"/>
      <c r="V72" s="29"/>
      <c r="W72" s="31" t="str">
        <f t="shared" si="31"/>
        <v/>
      </c>
      <c r="X72" s="31" t="str">
        <f t="shared" si="32"/>
        <v/>
      </c>
      <c r="Y72" s="31" t="str">
        <f t="shared" si="33"/>
        <v/>
      </c>
      <c r="Z72" s="29"/>
      <c r="AA72" s="29"/>
      <c r="AB72" s="29"/>
      <c r="AC72" s="31" t="str">
        <f t="shared" si="34"/>
        <v/>
      </c>
      <c r="AD72" s="32"/>
      <c r="AE72" s="29"/>
      <c r="AF72" s="29"/>
      <c r="AG72" s="29"/>
      <c r="AH72" s="29"/>
      <c r="AI72" s="31" t="str">
        <f t="shared" si="35"/>
        <v/>
      </c>
      <c r="AJ72" s="32"/>
      <c r="AK72" s="29"/>
      <c r="AL72" s="29"/>
      <c r="AM72" s="29"/>
      <c r="AN72" s="29"/>
      <c r="AO72" s="31" t="str">
        <f t="shared" si="36"/>
        <v/>
      </c>
      <c r="AP72" s="32"/>
      <c r="AQ72" s="29"/>
      <c r="AR72" s="29"/>
      <c r="AS72" s="29"/>
      <c r="AT72" s="29"/>
      <c r="AU72" s="29"/>
      <c r="AV72" s="29"/>
      <c r="AW72" s="29"/>
      <c r="AX72" s="31" t="str">
        <f t="shared" si="37"/>
        <v/>
      </c>
      <c r="AY72" s="31" t="str">
        <f t="shared" si="38"/>
        <v/>
      </c>
      <c r="AZ72" s="31" t="str">
        <f t="shared" si="39"/>
        <v/>
      </c>
      <c r="BA72" s="31" t="str">
        <f t="shared" si="40"/>
        <v>n/a</v>
      </c>
      <c r="BB72" s="33"/>
      <c r="BC72" s="31" t="str">
        <f t="shared" si="41"/>
        <v>n/a</v>
      </c>
      <c r="BD72" s="33"/>
      <c r="BE72" s="30"/>
    </row>
    <row r="73" spans="1:57" ht="32.25" customHeight="1" x14ac:dyDescent="0.2">
      <c r="A73" s="29" t="s">
        <v>2454</v>
      </c>
      <c r="B73" s="30" t="s">
        <v>4843</v>
      </c>
      <c r="C73" s="30" t="s">
        <v>5034</v>
      </c>
      <c r="D73" s="30" t="s">
        <v>283</v>
      </c>
      <c r="E73" s="30" t="s">
        <v>5035</v>
      </c>
      <c r="F73" s="29" t="s">
        <v>4846</v>
      </c>
      <c r="G73" s="29" t="s">
        <v>4847</v>
      </c>
      <c r="H73" s="29" t="s">
        <v>4847</v>
      </c>
      <c r="I73" s="31" t="str">
        <f t="shared" si="28"/>
        <v>Unclear</v>
      </c>
      <c r="J73" s="32" t="s">
        <v>307</v>
      </c>
      <c r="K73" s="29" t="s">
        <v>4847</v>
      </c>
      <c r="L73" s="29" t="s">
        <v>4847</v>
      </c>
      <c r="M73" s="31" t="str">
        <f t="shared" si="29"/>
        <v>Low</v>
      </c>
      <c r="N73" s="32" t="s">
        <v>373</v>
      </c>
      <c r="O73" s="29" t="s">
        <v>4847</v>
      </c>
      <c r="P73" s="29" t="s">
        <v>4847</v>
      </c>
      <c r="Q73" s="31" t="str">
        <f t="shared" si="30"/>
        <v>Low</v>
      </c>
      <c r="R73" s="32" t="s">
        <v>270</v>
      </c>
      <c r="S73" s="29" t="s">
        <v>4847</v>
      </c>
      <c r="T73" s="29" t="s">
        <v>4847</v>
      </c>
      <c r="U73" s="29" t="s">
        <v>4847</v>
      </c>
      <c r="V73" s="29" t="s">
        <v>4847</v>
      </c>
      <c r="W73" s="31" t="str">
        <f t="shared" si="31"/>
        <v>Low</v>
      </c>
      <c r="X73" s="31" t="str">
        <f t="shared" si="32"/>
        <v>Unclear</v>
      </c>
      <c r="Y73" s="31" t="str">
        <f t="shared" si="33"/>
        <v>High</v>
      </c>
      <c r="Z73" s="29"/>
      <c r="AA73" s="29"/>
      <c r="AB73" s="29"/>
      <c r="AC73" s="31" t="str">
        <f t="shared" si="34"/>
        <v/>
      </c>
      <c r="AD73" s="32"/>
      <c r="AE73" s="29"/>
      <c r="AF73" s="29"/>
      <c r="AG73" s="29"/>
      <c r="AH73" s="29"/>
      <c r="AI73" s="31" t="str">
        <f t="shared" si="35"/>
        <v/>
      </c>
      <c r="AJ73" s="32"/>
      <c r="AK73" s="29"/>
      <c r="AL73" s="29"/>
      <c r="AM73" s="29"/>
      <c r="AN73" s="29"/>
      <c r="AO73" s="31" t="str">
        <f t="shared" si="36"/>
        <v/>
      </c>
      <c r="AP73" s="32"/>
      <c r="AQ73" s="29"/>
      <c r="AR73" s="29"/>
      <c r="AS73" s="29"/>
      <c r="AT73" s="29"/>
      <c r="AU73" s="29"/>
      <c r="AV73" s="29"/>
      <c r="AW73" s="29"/>
      <c r="AX73" s="31" t="str">
        <f t="shared" si="37"/>
        <v/>
      </c>
      <c r="AY73" s="31" t="str">
        <f t="shared" si="38"/>
        <v/>
      </c>
      <c r="AZ73" s="31" t="str">
        <f t="shared" si="39"/>
        <v/>
      </c>
      <c r="BA73" s="31" t="str">
        <f t="shared" si="40"/>
        <v>Unclear</v>
      </c>
      <c r="BB73" s="33" t="s">
        <v>373</v>
      </c>
      <c r="BC73" s="31" t="str">
        <f t="shared" si="41"/>
        <v>High</v>
      </c>
      <c r="BD73" s="33" t="s">
        <v>307</v>
      </c>
      <c r="BE73" s="30" t="s">
        <v>5036</v>
      </c>
    </row>
  </sheetData>
  <mergeCells count="12">
    <mergeCell ref="A1:E1"/>
    <mergeCell ref="F1:J1"/>
    <mergeCell ref="K1:N1"/>
    <mergeCell ref="O1:R1"/>
    <mergeCell ref="S1:W1"/>
    <mergeCell ref="AY1:AZ1"/>
    <mergeCell ref="BA1:BE1"/>
    <mergeCell ref="X1:Y1"/>
    <mergeCell ref="Z1:AD1"/>
    <mergeCell ref="AE1:AJ1"/>
    <mergeCell ref="AK1:AP1"/>
    <mergeCell ref="AQ1:AX1"/>
  </mergeCell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59"/>
  <sheetViews>
    <sheetView zoomScaleNormal="100" workbookViewId="0">
      <pane ySplit="1" topLeftCell="A2" activePane="bottomLeft" state="frozen"/>
      <selection pane="bottomLeft" activeCell="A8" sqref="A8"/>
    </sheetView>
  </sheetViews>
  <sheetFormatPr defaultColWidth="8.5703125" defaultRowHeight="12.75" x14ac:dyDescent="0.2"/>
  <cols>
    <col min="1" max="1" width="140" style="35" customWidth="1"/>
    <col min="2" max="16384" width="8.5703125" style="35"/>
  </cols>
  <sheetData>
    <row r="1" spans="1:1" ht="15" customHeight="1" x14ac:dyDescent="0.2">
      <c r="A1" s="34" t="s">
        <v>5037</v>
      </c>
    </row>
    <row r="2" spans="1:1" ht="6" customHeight="1" x14ac:dyDescent="0.2"/>
    <row r="3" spans="1:1" ht="45" customHeight="1" x14ac:dyDescent="0.2">
      <c r="A3" s="36" t="s">
        <v>5038</v>
      </c>
    </row>
    <row r="4" spans="1:1" ht="6" customHeight="1" x14ac:dyDescent="0.2"/>
    <row r="5" spans="1:1" ht="45" customHeight="1" x14ac:dyDescent="0.2">
      <c r="A5" s="36" t="s">
        <v>5039</v>
      </c>
    </row>
    <row r="6" spans="1:1" ht="6" customHeight="1" x14ac:dyDescent="0.2"/>
    <row r="7" spans="1:1" ht="45" customHeight="1" x14ac:dyDescent="0.2">
      <c r="A7" s="36" t="s">
        <v>5040</v>
      </c>
    </row>
    <row r="8" spans="1:1" ht="6" customHeight="1" x14ac:dyDescent="0.2"/>
    <row r="9" spans="1:1" ht="30" customHeight="1" x14ac:dyDescent="0.2">
      <c r="A9" s="36" t="s">
        <v>5041</v>
      </c>
    </row>
    <row r="10" spans="1:1" ht="6" customHeight="1" x14ac:dyDescent="0.2"/>
    <row r="11" spans="1:1" ht="60" customHeight="1" x14ac:dyDescent="0.2">
      <c r="A11" s="36" t="s">
        <v>5042</v>
      </c>
    </row>
    <row r="12" spans="1:1" ht="6" customHeight="1" x14ac:dyDescent="0.2"/>
    <row r="13" spans="1:1" ht="30" customHeight="1" x14ac:dyDescent="0.2">
      <c r="A13" s="36" t="s">
        <v>5043</v>
      </c>
    </row>
    <row r="14" spans="1:1" ht="6" customHeight="1" x14ac:dyDescent="0.2"/>
    <row r="15" spans="1:1" ht="30" customHeight="1" x14ac:dyDescent="0.2">
      <c r="A15" s="37" t="s">
        <v>5044</v>
      </c>
    </row>
    <row r="16" spans="1:1" ht="15" customHeight="1" x14ac:dyDescent="0.2">
      <c r="A16" s="36" t="s">
        <v>5045</v>
      </c>
    </row>
    <row r="17" spans="1:1" ht="15" customHeight="1" x14ac:dyDescent="0.2">
      <c r="A17" s="36" t="s">
        <v>5046</v>
      </c>
    </row>
    <row r="18" spans="1:1" ht="15" customHeight="1" x14ac:dyDescent="0.2">
      <c r="A18" s="36" t="s">
        <v>5047</v>
      </c>
    </row>
    <row r="19" spans="1:1" ht="30" customHeight="1" x14ac:dyDescent="0.2">
      <c r="A19" s="36" t="s">
        <v>5048</v>
      </c>
    </row>
    <row r="20" spans="1:1" ht="15" customHeight="1" x14ac:dyDescent="0.2">
      <c r="A20" s="36" t="s">
        <v>5049</v>
      </c>
    </row>
    <row r="21" spans="1:1" ht="15" customHeight="1" x14ac:dyDescent="0.2">
      <c r="A21" s="36" t="s">
        <v>5050</v>
      </c>
    </row>
    <row r="22" spans="1:1" ht="15" customHeight="1" x14ac:dyDescent="0.2">
      <c r="A22" s="36" t="s">
        <v>5051</v>
      </c>
    </row>
    <row r="23" spans="1:1" ht="15" customHeight="1" x14ac:dyDescent="0.2">
      <c r="A23" s="36" t="s">
        <v>5052</v>
      </c>
    </row>
    <row r="24" spans="1:1" ht="15" customHeight="1" x14ac:dyDescent="0.2">
      <c r="A24" s="36" t="s">
        <v>5053</v>
      </c>
    </row>
    <row r="25" spans="1:1" ht="6" customHeight="1" x14ac:dyDescent="0.2"/>
    <row r="26" spans="1:1" ht="15" customHeight="1" x14ac:dyDescent="0.2">
      <c r="A26" s="36" t="s">
        <v>5054</v>
      </c>
    </row>
    <row r="27" spans="1:1" ht="6" customHeight="1" x14ac:dyDescent="0.2"/>
    <row r="28" spans="1:1" ht="15" customHeight="1" x14ac:dyDescent="0.2">
      <c r="A28" s="37" t="s">
        <v>5055</v>
      </c>
    </row>
    <row r="29" spans="1:1" ht="15" customHeight="1" x14ac:dyDescent="0.2">
      <c r="A29" s="37" t="s">
        <v>5056</v>
      </c>
    </row>
    <row r="30" spans="1:1" ht="15" customHeight="1" x14ac:dyDescent="0.2">
      <c r="A30" s="36" t="s">
        <v>5057</v>
      </c>
    </row>
    <row r="31" spans="1:1" ht="15" customHeight="1" x14ac:dyDescent="0.2">
      <c r="A31" s="36" t="s">
        <v>5058</v>
      </c>
    </row>
    <row r="32" spans="1:1" ht="15" customHeight="1" x14ac:dyDescent="0.2">
      <c r="A32" s="36" t="s">
        <v>5059</v>
      </c>
    </row>
    <row r="33" spans="1:1" ht="15" customHeight="1" x14ac:dyDescent="0.2">
      <c r="A33" s="36" t="s">
        <v>5060</v>
      </c>
    </row>
    <row r="34" spans="1:1" ht="15" customHeight="1" x14ac:dyDescent="0.2">
      <c r="A34" s="36" t="s">
        <v>5061</v>
      </c>
    </row>
    <row r="35" spans="1:1" ht="15" customHeight="1" x14ac:dyDescent="0.2">
      <c r="A35" s="36" t="s">
        <v>5062</v>
      </c>
    </row>
    <row r="36" spans="1:1" ht="15" customHeight="1" x14ac:dyDescent="0.2">
      <c r="A36" s="36" t="s">
        <v>5063</v>
      </c>
    </row>
    <row r="37" spans="1:1" ht="15" customHeight="1" x14ac:dyDescent="0.2">
      <c r="A37" s="36" t="s">
        <v>5064</v>
      </c>
    </row>
    <row r="38" spans="1:1" ht="15" customHeight="1" x14ac:dyDescent="0.2">
      <c r="A38" s="36" t="s">
        <v>5065</v>
      </c>
    </row>
    <row r="39" spans="1:1" ht="15" customHeight="1" x14ac:dyDescent="0.2">
      <c r="A39" s="36" t="s">
        <v>5066</v>
      </c>
    </row>
    <row r="40" spans="1:1" ht="15" customHeight="1" x14ac:dyDescent="0.2">
      <c r="A40" s="36" t="s">
        <v>5067</v>
      </c>
    </row>
    <row r="41" spans="1:1" ht="15" customHeight="1" x14ac:dyDescent="0.2">
      <c r="A41" s="37" t="s">
        <v>5068</v>
      </c>
    </row>
    <row r="42" spans="1:1" ht="15" customHeight="1" x14ac:dyDescent="0.2">
      <c r="A42" s="36" t="s">
        <v>5069</v>
      </c>
    </row>
    <row r="43" spans="1:1" ht="15" customHeight="1" x14ac:dyDescent="0.2">
      <c r="A43" s="36" t="s">
        <v>5070</v>
      </c>
    </row>
    <row r="44" spans="1:1" ht="15" customHeight="1" x14ac:dyDescent="0.2">
      <c r="A44" s="36" t="s">
        <v>5071</v>
      </c>
    </row>
    <row r="45" spans="1:1" ht="15" customHeight="1" x14ac:dyDescent="0.2">
      <c r="A45" s="36" t="s">
        <v>5072</v>
      </c>
    </row>
    <row r="46" spans="1:1" ht="15" customHeight="1" x14ac:dyDescent="0.2">
      <c r="A46" s="36" t="s">
        <v>5073</v>
      </c>
    </row>
    <row r="47" spans="1:1" ht="15" customHeight="1" x14ac:dyDescent="0.2">
      <c r="A47" s="36" t="s">
        <v>5074</v>
      </c>
    </row>
    <row r="48" spans="1:1" ht="15" customHeight="1" x14ac:dyDescent="0.2">
      <c r="A48" s="36" t="s">
        <v>5075</v>
      </c>
    </row>
    <row r="49" spans="1:1" ht="15" customHeight="1" x14ac:dyDescent="0.2">
      <c r="A49" s="36" t="s">
        <v>5076</v>
      </c>
    </row>
    <row r="50" spans="1:1" ht="15" customHeight="1" x14ac:dyDescent="0.2">
      <c r="A50" s="36" t="s">
        <v>5077</v>
      </c>
    </row>
    <row r="51" spans="1:1" ht="15" customHeight="1" x14ac:dyDescent="0.2">
      <c r="A51" s="36" t="s">
        <v>5078</v>
      </c>
    </row>
    <row r="52" spans="1:1" ht="15" customHeight="1" x14ac:dyDescent="0.2">
      <c r="A52" s="36" t="s">
        <v>5079</v>
      </c>
    </row>
    <row r="53" spans="1:1" ht="15" customHeight="1" x14ac:dyDescent="0.2">
      <c r="A53" s="36" t="s">
        <v>5080</v>
      </c>
    </row>
    <row r="54" spans="1:1" ht="15" customHeight="1" x14ac:dyDescent="0.2">
      <c r="A54" s="36" t="s">
        <v>5081</v>
      </c>
    </row>
    <row r="55" spans="1:1" ht="15" customHeight="1" x14ac:dyDescent="0.2">
      <c r="A55" s="36" t="s">
        <v>5082</v>
      </c>
    </row>
    <row r="56" spans="1:1" ht="15" customHeight="1" x14ac:dyDescent="0.2">
      <c r="A56" s="36" t="s">
        <v>5083</v>
      </c>
    </row>
    <row r="57" spans="1:1" ht="15" customHeight="1" x14ac:dyDescent="0.2">
      <c r="A57" s="36" t="s">
        <v>5084</v>
      </c>
    </row>
    <row r="58" spans="1:1" ht="15" customHeight="1" x14ac:dyDescent="0.2">
      <c r="A58" s="36" t="s">
        <v>5085</v>
      </c>
    </row>
    <row r="59" spans="1:1" ht="15" customHeight="1" x14ac:dyDescent="0.2">
      <c r="A59" s="36" t="s">
        <v>5086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About this dataset</vt:lpstr>
      <vt:lpstr>Codebook &amp; Rules</vt:lpstr>
      <vt:lpstr>1. Descriptive Extraction</vt:lpstr>
      <vt:lpstr>2. Domain Appraisal</vt:lpstr>
      <vt:lpstr>3. Framework Appraisal</vt:lpstr>
      <vt:lpstr>4. Model results</vt:lpstr>
      <vt:lpstr>5. Summary Matrix</vt:lpstr>
      <vt:lpstr>6. RoB (QUADAS-2, PROBAST+AI)</vt:lpstr>
      <vt:lpstr>6. RoB key</vt:lpstr>
      <vt:lpstr>PRISMA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Extraction and appraisal workbook: large language models in first-contact primary health care</dc:title>
  <dc:subject>Systematic review data extraction and quality appraisal, 71 included studies</dc:subject>
  <dc:creator>Sherzod Dadazhanov</dc:creator>
  <cp:keywords>systematic review large language models primary health care triage diagnostic decision support quality appraisal risk of bias LSHTM</cp:keywords>
  <dc:description>Study-level extraction, five-domain appraisal, reporting-framework appraisal and risk-of-bias assessment for a systematic review of large language models used for diagnostic, triage and referral decision support in first-contact primary health care. 71 included studies, search window January 2022 to June 2026.</dc:description>
  <cp:lastModifiedBy>Gareth Knight</cp:lastModifiedBy>
  <cp:revision>0</cp:revision>
  <dcterms:created xsi:type="dcterms:W3CDTF">2026-06-26T19:11:52Z</dcterms:created>
  <dcterms:modified xsi:type="dcterms:W3CDTF">2026-09-03T09:51:38Z</dcterms:modified>
  <cp:category>Research data</cp:category>
  <dc:language>en-US</dc:language>
</cp:coreProperties>
</file>