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idehble\Dropbox\LBW results\For datacompass\"/>
    </mc:Choice>
  </mc:AlternateContent>
  <bookViews>
    <workbookView xWindow="0" yWindow="0" windowWidth="28800" windowHeight="12888"/>
  </bookViews>
  <sheets>
    <sheet name="FINAL" sheetId="2" r:id="rId1"/>
  </sheets>
  <definedNames>
    <definedName name="_xlnm._FilterDatabase" localSheetId="0" hidden="1">FINAL!$A$1:$P$1225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13" i="2" l="1"/>
  <c r="P707" i="2"/>
  <c r="P708" i="2"/>
  <c r="P709" i="2"/>
  <c r="P710" i="2"/>
  <c r="P711" i="2"/>
  <c r="P712" i="2"/>
  <c r="P706" i="2"/>
  <c r="I1106" i="2" l="1"/>
  <c r="I1105" i="2"/>
  <c r="I1104" i="2"/>
  <c r="J1106" i="2"/>
  <c r="J1105" i="2"/>
  <c r="J1104" i="2"/>
  <c r="J1103" i="2"/>
  <c r="K1106" i="2"/>
  <c r="K1105" i="2"/>
  <c r="K1104" i="2"/>
  <c r="K1103" i="2"/>
  <c r="L1106" i="2"/>
  <c r="L1105" i="2"/>
  <c r="L1104" i="2"/>
  <c r="L1103" i="2"/>
  <c r="P51" i="2" l="1"/>
  <c r="O176" i="2" l="1"/>
  <c r="O174" i="2"/>
  <c r="O173" i="2"/>
  <c r="O172" i="2"/>
  <c r="O171" i="2"/>
  <c r="O170" i="2"/>
  <c r="O169" i="2"/>
  <c r="O168" i="2"/>
  <c r="O167" i="2"/>
  <c r="O166" i="2"/>
  <c r="P607" i="2" l="1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06" i="2"/>
  <c r="O566" i="2" l="1"/>
  <c r="O565" i="2"/>
</calcChain>
</file>

<file path=xl/sharedStrings.xml><?xml version="1.0" encoding="utf-8"?>
<sst xmlns="http://schemas.openxmlformats.org/spreadsheetml/2006/main" count="6835" uniqueCount="437">
  <si>
    <t>iso3</t>
  </si>
  <si>
    <t>year</t>
  </si>
  <si>
    <t>Albania</t>
  </si>
  <si>
    <t>ALB</t>
  </si>
  <si>
    <t>Andorra</t>
  </si>
  <si>
    <t>AND</t>
  </si>
  <si>
    <t>http://www.salut.ad/departament-de-salut/estudis-i-enquestes</t>
  </si>
  <si>
    <t>Antigua and Barbuda</t>
  </si>
  <si>
    <t>ATG</t>
  </si>
  <si>
    <t>Ministry of Health</t>
  </si>
  <si>
    <t>Argentina</t>
  </si>
  <si>
    <t>ARG</t>
  </si>
  <si>
    <t>http://www.deis.msal.gov.ar/index.php/estadisticas-vitales/</t>
  </si>
  <si>
    <t>Armenia</t>
  </si>
  <si>
    <t>ARM</t>
  </si>
  <si>
    <t>Australia</t>
  </si>
  <si>
    <t>AUS</t>
  </si>
  <si>
    <t>http://www.aihw.gov.au/mothers-and-babies-publications/</t>
  </si>
  <si>
    <t>Austria</t>
  </si>
  <si>
    <t>AUT</t>
  </si>
  <si>
    <t>Azerbaijan</t>
  </si>
  <si>
    <t>AZE</t>
  </si>
  <si>
    <t>Bahamas</t>
  </si>
  <si>
    <t>BHS</t>
  </si>
  <si>
    <t>Bahrain</t>
  </si>
  <si>
    <t>BHR</t>
  </si>
  <si>
    <t>Belarus</t>
  </si>
  <si>
    <t>BLR</t>
  </si>
  <si>
    <t>Belgium</t>
  </si>
  <si>
    <t>BEL</t>
  </si>
  <si>
    <t>Botswana</t>
  </si>
  <si>
    <t>BWA</t>
  </si>
  <si>
    <t>http://www.statsbots.org.bw/sites/default/files/publications/Health%2520Statistics%2520Annual%2520Report_2009%5B2%5D.pdf</t>
  </si>
  <si>
    <t>Brazil</t>
  </si>
  <si>
    <t>BRA</t>
  </si>
  <si>
    <t>http://tabnet.datasus.gov.br/cgi/deftohtm.exe?sinasc/cnv/nvuf.def</t>
  </si>
  <si>
    <t>Brunei Darussalam</t>
  </si>
  <si>
    <t>BRN</t>
  </si>
  <si>
    <t>Health Information Booklet 2004</t>
  </si>
  <si>
    <t>http://www.moh.gov.bn/SitePages/Health%20Information%20Booklet.aspx</t>
  </si>
  <si>
    <t>Health Information Booklet 2008</t>
  </si>
  <si>
    <t>Health Information Booklet 2009</t>
  </si>
  <si>
    <t>Health Information Booklet 2014</t>
  </si>
  <si>
    <t>Bulgaria</t>
  </si>
  <si>
    <t>BGR</t>
  </si>
  <si>
    <t>Burkina Faso</t>
  </si>
  <si>
    <t>BFA</t>
  </si>
  <si>
    <t>Canada</t>
  </si>
  <si>
    <t>CAN</t>
  </si>
  <si>
    <t>http://www.statcan.gc.ca/tables-tableaux/sum-som/l01/cst01/health103a-eng.htm</t>
  </si>
  <si>
    <t>Chile</t>
  </si>
  <si>
    <t>CHL</t>
  </si>
  <si>
    <t>Colombia</t>
  </si>
  <si>
    <t>COL</t>
  </si>
  <si>
    <t>Cook Islands</t>
  </si>
  <si>
    <t>COK</t>
  </si>
  <si>
    <t>Costa Rica</t>
  </si>
  <si>
    <t>CRI</t>
  </si>
  <si>
    <t>Croatia</t>
  </si>
  <si>
    <t>HRV</t>
  </si>
  <si>
    <t>Cuba</t>
  </si>
  <si>
    <t>CUB</t>
  </si>
  <si>
    <t>Czech Republic</t>
  </si>
  <si>
    <t>CZE</t>
  </si>
  <si>
    <t>https://www.czso.cz/csu/czso/casova_rada_demografie</t>
  </si>
  <si>
    <t>Denmark</t>
  </si>
  <si>
    <t>DNK</t>
  </si>
  <si>
    <t>Ecuador</t>
  </si>
  <si>
    <t>ECU</t>
  </si>
  <si>
    <t>El Salvador</t>
  </si>
  <si>
    <t>SLV</t>
  </si>
  <si>
    <t>Estonia</t>
  </si>
  <si>
    <t>EST</t>
  </si>
  <si>
    <t>Finland</t>
  </si>
  <si>
    <t>FIN</t>
  </si>
  <si>
    <t>http://www.julkari.fi/bitstream/handle/10024/126971/Tr19_15.pdf?sequence=5</t>
  </si>
  <si>
    <t>France</t>
  </si>
  <si>
    <t>FRA</t>
  </si>
  <si>
    <t>Georgia</t>
  </si>
  <si>
    <t>GEO</t>
  </si>
  <si>
    <t>Germany</t>
  </si>
  <si>
    <t>DEU</t>
  </si>
  <si>
    <t>Greece</t>
  </si>
  <si>
    <t>GRC</t>
  </si>
  <si>
    <t>Guatemala</t>
  </si>
  <si>
    <t>GTM</t>
  </si>
  <si>
    <t>Hungary</t>
  </si>
  <si>
    <t>HUN</t>
  </si>
  <si>
    <t>Iceland</t>
  </si>
  <si>
    <t>ISL</t>
  </si>
  <si>
    <t>Ireland</t>
  </si>
  <si>
    <t>IRL</t>
  </si>
  <si>
    <t>http://www.cso.ie/webserviceclient/DatasetDetails.aspx?id=VSA85</t>
  </si>
  <si>
    <t>Israel</t>
  </si>
  <si>
    <t>ISR</t>
  </si>
  <si>
    <t>Italy</t>
  </si>
  <si>
    <t>ITA</t>
  </si>
  <si>
    <t>http://cerca.ministerosalute.it/search?q=cedap&amp;client=defaultPORT_front-end&amp;proxystylesheet=defaultPORT_front-end&amp;site=default_collection&amp;output=xml_no_dtd&amp;filter=p</t>
  </si>
  <si>
    <t>Jamaica</t>
  </si>
  <si>
    <t>JAM</t>
  </si>
  <si>
    <t xml:space="preserve">Japan </t>
  </si>
  <si>
    <t>JPN</t>
  </si>
  <si>
    <t>http://www.e-stat.go.jp/SG1/estat/ListE.do?lid=000001157965</t>
  </si>
  <si>
    <t>Kazakhstan</t>
  </si>
  <si>
    <t>KAZ</t>
  </si>
  <si>
    <t>Kuwait</t>
  </si>
  <si>
    <t>KWT</t>
  </si>
  <si>
    <t>Kyrgyzstan</t>
  </si>
  <si>
    <t>KGZ</t>
  </si>
  <si>
    <t>Latvia</t>
  </si>
  <si>
    <t>LVA</t>
  </si>
  <si>
    <t>Lebanon</t>
  </si>
  <si>
    <t>LBN</t>
  </si>
  <si>
    <t>Lithuania</t>
  </si>
  <si>
    <t>LTU</t>
  </si>
  <si>
    <t>Luxembourg</t>
  </si>
  <si>
    <t>LUX</t>
  </si>
  <si>
    <t>SUSANA-database</t>
  </si>
  <si>
    <t>Macedonia</t>
  </si>
  <si>
    <t>MKD</t>
  </si>
  <si>
    <t>http://www.stat.gov.mk/TransMonee.aspx</t>
  </si>
  <si>
    <t>Malaysia</t>
  </si>
  <si>
    <t>MYS</t>
  </si>
  <si>
    <t>Maldives</t>
  </si>
  <si>
    <t>MDV</t>
  </si>
  <si>
    <t>Malta</t>
  </si>
  <si>
    <t>MLT</t>
  </si>
  <si>
    <t>Mauritius</t>
  </si>
  <si>
    <t>MUS</t>
  </si>
  <si>
    <t>http://health.govmu.org/English/Statistics/Health/Mauritius/Documents/NATIONAL%20REPORT%202015.pdf</t>
  </si>
  <si>
    <t>Mexico</t>
  </si>
  <si>
    <t>MEX</t>
  </si>
  <si>
    <t>Montenegro</t>
  </si>
  <si>
    <t>MNE</t>
  </si>
  <si>
    <t>Netherlands</t>
  </si>
  <si>
    <t>NLD</t>
  </si>
  <si>
    <t>Perined</t>
  </si>
  <si>
    <t>https://www.perined.nl/producten/publicaties/jaarboeken</t>
  </si>
  <si>
    <t>New Zealand</t>
  </si>
  <si>
    <t>NZL</t>
  </si>
  <si>
    <t>Norway</t>
  </si>
  <si>
    <t>NOR</t>
  </si>
  <si>
    <t>Oman</t>
  </si>
  <si>
    <t>OMN</t>
  </si>
  <si>
    <t>Palestine</t>
  </si>
  <si>
    <t>PSE</t>
  </si>
  <si>
    <t>Panama</t>
  </si>
  <si>
    <t>PAN</t>
  </si>
  <si>
    <t>Paraguay</t>
  </si>
  <si>
    <t>PRY</t>
  </si>
  <si>
    <t>Poland</t>
  </si>
  <si>
    <t>POL</t>
  </si>
  <si>
    <t>Portugal</t>
  </si>
  <si>
    <t>PRT</t>
  </si>
  <si>
    <t>https://www.ine.pt/xportal/xmain?xpid=INE&amp;xpgid=ine_indicadores&amp;indOcorrCod=0008090&amp;contexto=bd&amp;selTab=tab2&amp;xlang=en</t>
  </si>
  <si>
    <t>Qatar</t>
  </si>
  <si>
    <t>QAT</t>
  </si>
  <si>
    <t>Republic of Korea</t>
  </si>
  <si>
    <t>KOR</t>
  </si>
  <si>
    <t>Republic of Moldova</t>
  </si>
  <si>
    <t>MDA</t>
  </si>
  <si>
    <t>Romania</t>
  </si>
  <si>
    <t>ROU</t>
  </si>
  <si>
    <t>Russia</t>
  </si>
  <si>
    <t>RUS</t>
  </si>
  <si>
    <t>San Marino</t>
  </si>
  <si>
    <t>SMR</t>
  </si>
  <si>
    <t>Demographic yearbook</t>
  </si>
  <si>
    <t>Seychelles</t>
  </si>
  <si>
    <t>SYC</t>
  </si>
  <si>
    <t>Singapore</t>
  </si>
  <si>
    <t>SGP</t>
  </si>
  <si>
    <t>Slovakia</t>
  </si>
  <si>
    <t>SVK</t>
  </si>
  <si>
    <t>Slovenia</t>
  </si>
  <si>
    <t>SVN</t>
  </si>
  <si>
    <t>South Africa</t>
  </si>
  <si>
    <t>ZAF</t>
  </si>
  <si>
    <t>Spain</t>
  </si>
  <si>
    <t>ESP</t>
  </si>
  <si>
    <t>http://www.ine.es/jaxi/menu.do?type=pcaxis&amp;path=/t20/e301/nacim/a2012/&amp;file=pcaxis</t>
  </si>
  <si>
    <t>http://www.ine.es/dynt3/inebase/en/index.htm?type=pcaxis&amp;path=/t20/e301/nacim/a2013/&amp;file=pcaxis</t>
  </si>
  <si>
    <t>http://www.ine.es/dynt3/inebase/en/index.htm?type=pcaxis&amp;path=/t20/e301/nacim/a2014/&amp;file=pcaxis</t>
  </si>
  <si>
    <t>http://www.ine.es/dynt3/inebase/en/index.htm?type=pcaxis&amp;path=/t20/e301/nacim/a2015/&amp;file=pcaxis</t>
  </si>
  <si>
    <t>Sri Lanka</t>
  </si>
  <si>
    <t>LKA</t>
  </si>
  <si>
    <t>Suriname</t>
  </si>
  <si>
    <t>SUR</t>
  </si>
  <si>
    <t>Sweden</t>
  </si>
  <si>
    <t>SWE</t>
  </si>
  <si>
    <t>Graviditeter, förlossningar och nyfödda barn</t>
  </si>
  <si>
    <t>Switzerland</t>
  </si>
  <si>
    <t>CHE</t>
  </si>
  <si>
    <t>Tajikistan</t>
  </si>
  <si>
    <t>TJK</t>
  </si>
  <si>
    <t>Thailand</t>
  </si>
  <si>
    <t>THA</t>
  </si>
  <si>
    <t>Trinidad and Tobago</t>
  </si>
  <si>
    <t>TTO</t>
  </si>
  <si>
    <t>Turkey</t>
  </si>
  <si>
    <t>TUR</t>
  </si>
  <si>
    <t>Turkmenistan</t>
  </si>
  <si>
    <t>TKM</t>
  </si>
  <si>
    <t>Ukraine</t>
  </si>
  <si>
    <t>UKR</t>
  </si>
  <si>
    <t>United Arab Emirates</t>
  </si>
  <si>
    <t>ARE</t>
  </si>
  <si>
    <t>United Kingdom</t>
  </si>
  <si>
    <t>GBR</t>
  </si>
  <si>
    <t>United States of America</t>
  </si>
  <si>
    <t>USA</t>
  </si>
  <si>
    <t>Uruguay</t>
  </si>
  <si>
    <t>URY</t>
  </si>
  <si>
    <t>Uzbekistan</t>
  </si>
  <si>
    <t>UZB</t>
  </si>
  <si>
    <t>Venezuela</t>
  </si>
  <si>
    <t>VEN</t>
  </si>
  <si>
    <t>Centre for Disease Prevention and Control (CDPC) of Latvia, Medical Birth Register</t>
  </si>
  <si>
    <t>category</t>
  </si>
  <si>
    <t>admin</t>
  </si>
  <si>
    <t>country</t>
  </si>
  <si>
    <t>Monaco</t>
  </si>
  <si>
    <t>Institute of Public Health</t>
  </si>
  <si>
    <t>Mozambique</t>
  </si>
  <si>
    <t>MOZ</t>
  </si>
  <si>
    <t>MCO</t>
  </si>
  <si>
    <t>Sao Tome and Principe</t>
  </si>
  <si>
    <t>STP</t>
  </si>
  <si>
    <t>General Directory of Civil Status</t>
  </si>
  <si>
    <t>Public Health Service, Ministry of Health</t>
  </si>
  <si>
    <t>Sistema de Informações sobre Nascidos Vivos - SINASC</t>
  </si>
  <si>
    <t>Author</t>
  </si>
  <si>
    <t>Source</t>
  </si>
  <si>
    <t>Title</t>
  </si>
  <si>
    <t>Albanian Institute of Statistics (INSTAT)</t>
  </si>
  <si>
    <t>Albanian Institute of Statistics Database</t>
  </si>
  <si>
    <t>Ministeri de Salut</t>
  </si>
  <si>
    <t>Natalitat I Mortalitat al Principat d'Andorra</t>
  </si>
  <si>
    <t>Received via email as part of Consultation</t>
  </si>
  <si>
    <t>Direccion de Estadisticas e Informacion de Salud/ Ministerio de Salud</t>
  </si>
  <si>
    <t>Sistema estadístico de salud ESTADÍSTICAS VITALES INFORMACIÓN BÁSICA</t>
  </si>
  <si>
    <t>National Statistical Service, republic of Armenia</t>
  </si>
  <si>
    <t xml:space="preserve">Received via email </t>
  </si>
  <si>
    <t>DISTRIBUTION OF LIVE BIRTHS AT OBSTETRIC CARE FACILITIES BY BODYWEIGHT AT BIRTH</t>
  </si>
  <si>
    <t>Australian Institute of Health and Welfare</t>
  </si>
  <si>
    <t>Australia's Mothers and Babies</t>
  </si>
  <si>
    <t>Statistics Austria</t>
  </si>
  <si>
    <t>STATcube – Statistical Database of STATISTICS AUSTRIA</t>
  </si>
  <si>
    <t>Live birth by birth weight in Austria</t>
  </si>
  <si>
    <t>The State Statistical Committee of the Republic of Azerbaijan</t>
  </si>
  <si>
    <t>Received via email</t>
  </si>
  <si>
    <t>Weigth of body during the birth, in grams</t>
  </si>
  <si>
    <t>The Bahamas Ministry of Health</t>
  </si>
  <si>
    <t>Perinatal Information System, Ministry of Health and Doctors Hospital</t>
  </si>
  <si>
    <t>Live Births Occurring in Hospitals, By Birth Weight. Prepared by Health Information and research Unit</t>
  </si>
  <si>
    <t>Kingdom of Bahrain Central Statistics Organization</t>
  </si>
  <si>
    <t>Kingdom of Bahrain Central Informatics Organization</t>
  </si>
  <si>
    <t>received by email as part of consultation</t>
  </si>
  <si>
    <t xml:space="preserve">National Statistical Committee of the Republic of Belarus </t>
  </si>
  <si>
    <t>International Cooperation Unit via email</t>
  </si>
  <si>
    <t>Not given</t>
  </si>
  <si>
    <t>UNICEF - TransMonEE 2016 Database</t>
  </si>
  <si>
    <t>Statistics Belgium (Statbel)</t>
  </si>
  <si>
    <t>https://statbel.fgov.be/en/themes/population/births-and-fertility#figures</t>
  </si>
  <si>
    <t>Naissances et Fecondite</t>
  </si>
  <si>
    <t>Statistics Botswana</t>
  </si>
  <si>
    <t>Statistics Botswana’s Health Statistics Unit Institutional Live Births</t>
  </si>
  <si>
    <t>Ministry of Health Brunei Darussalam</t>
  </si>
  <si>
    <t>National Statistical Institute of Bulgaria</t>
  </si>
  <si>
    <t>Live born by birth weight</t>
  </si>
  <si>
    <t>Ministere de la sante et Direction Generale des Etudes et des Statistiques Sectorielles</t>
  </si>
  <si>
    <t>http://www.sante.gov.bf/index.php?option=com_edocman&amp;view=category&amp;id=7&amp;Itemid=1123</t>
  </si>
  <si>
    <t xml:space="preserve">Annuaire Statistique </t>
  </si>
  <si>
    <t>Statistics Canada</t>
  </si>
  <si>
    <t>Canadian Vital Statistics, Birth Database (CANSIM)</t>
  </si>
  <si>
    <t>Instituto Nacional de Estadisticas (INE) - Chile</t>
  </si>
  <si>
    <t>https://www.ine.cl/estadisticas/demograficas-y-vitales</t>
  </si>
  <si>
    <t>Annuario de Estadisticas Vitales</t>
  </si>
  <si>
    <t>Estadisticas Vitales Informe Annual</t>
  </si>
  <si>
    <t>Estadisticas Vitales Anuario</t>
  </si>
  <si>
    <t>DANE - Estadísticas Vitales</t>
  </si>
  <si>
    <t>https://www.dane.gov.co/index.php/estadisticas-por-tema/salud/nacimientos-y-defunciones/nacimientos</t>
  </si>
  <si>
    <t>Nacimientos y defunciones. Nacimientos por peso al nacer</t>
  </si>
  <si>
    <t>Instituto Nacional de Estadistica Y Censos - Costa Rica</t>
  </si>
  <si>
    <t>http://www.inec.go.cr/publicaciones</t>
  </si>
  <si>
    <t>Estadisticas Vitales: Poblacion, Nacimentos, Defunciones y Matrimonios</t>
  </si>
  <si>
    <t xml:space="preserve">CROATIAN PUBLIC HEALTH INSTITUTE AND CROATIAN PERINATAL SOCIETY FOR PERINATAL MEDICINE </t>
  </si>
  <si>
    <t xml:space="preserve">Ministerio de Salud Publica </t>
  </si>
  <si>
    <t>http://www.bvscuba.sld.cu/2017/11/20/anuario-estadistico-de-salud-de-cuba/</t>
  </si>
  <si>
    <t>Anuario Estadistico De Salud 2015</t>
  </si>
  <si>
    <t>Česky Statistický úřad</t>
  </si>
  <si>
    <r>
      <t xml:space="preserve">Živě narození podle věku matky, pohlaví, legitimity a </t>
    </r>
    <r>
      <rPr>
        <b/>
        <sz val="11"/>
        <color theme="1"/>
        <rFont val="Calibri"/>
        <family val="2"/>
        <scheme val="minor"/>
      </rPr>
      <t>porodní hmotnosti</t>
    </r>
  </si>
  <si>
    <t>National Statistical Office Denmark</t>
  </si>
  <si>
    <t>Instituto Nacional de Estadística y Censos - INEC</t>
  </si>
  <si>
    <t xml:space="preserve">Ministerio de Salud </t>
  </si>
  <si>
    <t>https://www.transparencia.gob.sv/institutions/minsal/documents/memorias-de-labores</t>
  </si>
  <si>
    <t>Informe De Labores</t>
  </si>
  <si>
    <t>Estonia National Institute for Health Development</t>
  </si>
  <si>
    <t>http://pxweb.tai.ee/PXWeb2015/pxweb/en/01Rahvastik</t>
  </si>
  <si>
    <t>Estonian Medical Birth Registry and Estonian Abortion Registry</t>
  </si>
  <si>
    <t>Finnish Medical Birth Registry</t>
  </si>
  <si>
    <t>https://thl.fi/en/web/thlfi-en/statistics/statistics-by-topic/sexual-and-reproductive-health/parturients-deliveries-and-births/perinatal-statistics-parturients-delivers-and-newborns</t>
  </si>
  <si>
    <t>Received by email as part of Consultation</t>
  </si>
  <si>
    <t>Programme de médicalisation des systèmes d'information (PMSI)</t>
  </si>
  <si>
    <t>National Statistics Office of Georgia (GEOSTAT)</t>
  </si>
  <si>
    <t>Statistisches Bundesamt (Destatis)</t>
  </si>
  <si>
    <t>Hellenic Statistical Authority</t>
  </si>
  <si>
    <t>http://www.statistics.gr/en/statistics/-/publication/SPO03/2000</t>
  </si>
  <si>
    <t>LIVE BIRTHS BY DURATION OF PREGNANCY, WEIGHT AND PERMANENT RESIDENCE OF THE MOTHER</t>
  </si>
  <si>
    <t>http://www.statistics.gr/en/statistics/-/publication/SPO03/2001</t>
  </si>
  <si>
    <t>http://www.statistics.gr/en/statistics/-/publication/SPO03/2002</t>
  </si>
  <si>
    <t>http://www.statistics.gr/en/statistics/-/publication/SPO03/2003</t>
  </si>
  <si>
    <t>http://www.statistics.gr/en/statistics/-/publication/SPO03/2004</t>
  </si>
  <si>
    <t>http://www.statistics.gr/en/statistics/-/publication/SPO03/2005</t>
  </si>
  <si>
    <t>http://www.statistics.gr/en/statistics/-/publication/SPO03/2006</t>
  </si>
  <si>
    <t>http://www.statistics.gr/en/statistics/-/publication/SPO03/2007</t>
  </si>
  <si>
    <t>http://www.statistics.gr/en/statistics/-/publication/SPO03/2008</t>
  </si>
  <si>
    <t>http://www.statistics.gr/en/statistics/-/publication/SPO03/2009</t>
  </si>
  <si>
    <t>http://www.statistics.gr/en/statistics/-/publication/SPO03/2010</t>
  </si>
  <si>
    <t>http://www.statistics.gr/en/statistics/-/publication/SPO03/2011</t>
  </si>
  <si>
    <t>http://www.statistics.gr/en/statistics/-/publication/SPO03/2012</t>
  </si>
  <si>
    <t>http://www.statistics.gr/en/statistics/-/publication/SPO03/2013</t>
  </si>
  <si>
    <t>http://www.statistics.gr/en/statistics/-/publication/SPO03/2014</t>
  </si>
  <si>
    <t>http://www.statistics.gr/en/statistics/-/publication/SPO03/2015</t>
  </si>
  <si>
    <t>Instituto Nacional de Estadistica (INE) Guatemala</t>
  </si>
  <si>
    <t>https://www.ine.gob.gt/index.php/estadisticas-continuas/vitales2</t>
  </si>
  <si>
    <t>Principales resultados: Nacimentos</t>
  </si>
  <si>
    <t>Hungarian Central Statistical Office</t>
  </si>
  <si>
    <t>http://statinfo.ksh.hu/Statinfo/themeSelector.jsp?&amp;lang=en</t>
  </si>
  <si>
    <t>Time series of annual data: Live birth: Group of birth weight</t>
  </si>
  <si>
    <t>Statistics Iceland</t>
  </si>
  <si>
    <t xml:space="preserve">http://px.hagstofa.is/pxen/pxweb/en/Ibuar/Ibuar__Faeddirdanir__faeddir__faedingar/MAN05111.px </t>
  </si>
  <si>
    <t>Live births by weight</t>
  </si>
  <si>
    <t>Central Statistics Office Ireland</t>
  </si>
  <si>
    <t>Births Registered by Birthweight, Period of Gestation and Year</t>
  </si>
  <si>
    <t>Ministero della Salute Italia</t>
  </si>
  <si>
    <t>Delivery Certificates Report (CeDAP)</t>
  </si>
  <si>
    <t>Delivery Certificates Database (CeDAP)</t>
  </si>
  <si>
    <t>Policy, Planning and Development Division, Ministry of Health, Jamaica</t>
  </si>
  <si>
    <t>Hospital Monthly Statistical Report</t>
  </si>
  <si>
    <t xml:space="preserve">Statistics of Japan </t>
  </si>
  <si>
    <t xml:space="preserve">Live births distributed according to birth weight </t>
  </si>
  <si>
    <t>Central Satistical Bureau</t>
  </si>
  <si>
    <t>https://www.csb.gov.kw/Pages/Statistics_en?ID=10&amp;ParentCatID=1</t>
  </si>
  <si>
    <t>Annual Bulletin for Vital Statistics (Births and Deaths)</t>
  </si>
  <si>
    <t>Ministry of Health of Kyrgyzstan Republic</t>
  </si>
  <si>
    <t>Medical Birth Register</t>
  </si>
  <si>
    <t>National Vital Data Observatory, Ministry of Public Health</t>
  </si>
  <si>
    <t>Statistics Lithuania</t>
  </si>
  <si>
    <t>Ministère de la Santé/Luxembourg Institute of Health</t>
  </si>
  <si>
    <t>State Statistical Office MAKSTAT</t>
  </si>
  <si>
    <t>Department of Statistics Malaysia</t>
  </si>
  <si>
    <t>Vital Statistics Malaysia</t>
  </si>
  <si>
    <t>Vital Registration Statistics</t>
  </si>
  <si>
    <t>http://www.health.gov.mv/Uploads/Downloads//Informations/Informations(82).pdf</t>
  </si>
  <si>
    <t>Maldives Health Statistics 2014</t>
  </si>
  <si>
    <t>http://www.health.gov.mv/Uploads/Downloads//Publications/10_1371553027_The_Maldives_Health_Statistics_2012_FINAL_May_2013_To_BE_PUBLISHED.pdf</t>
  </si>
  <si>
    <t>Maldives Health Statistics 2012</t>
  </si>
  <si>
    <t>Department of Health Information and Research</t>
  </si>
  <si>
    <t>National Obstetrics Information System</t>
  </si>
  <si>
    <t>Health Statistics Unit, Ministry of Health and Quality of Life</t>
  </si>
  <si>
    <t>Health Statistics Report 2015</t>
  </si>
  <si>
    <t>Subsystem of Information on Births (SINAC) and the National Institute of Statistics and Geography (INEGI)</t>
  </si>
  <si>
    <t>Monaco Statistics</t>
  </si>
  <si>
    <t>MONSTAT</t>
  </si>
  <si>
    <t>Facility births - HMIS</t>
  </si>
  <si>
    <t>Perinatale Zorg in Nederland</t>
  </si>
  <si>
    <t xml:space="preserve"> Births, Deaths and Marriages, Ministry of Health</t>
  </si>
  <si>
    <t>Ministry of Health. National Maternity Collection (MAT)</t>
  </si>
  <si>
    <t>https://www.health.govt.nz/nz-health-statistics/health-statistics-and-data-sets/report-maternity-series</t>
  </si>
  <si>
    <t>Report on Maternity 2015: accompanying tables</t>
  </si>
  <si>
    <r>
      <t>Norwegian</t>
    </r>
    <r>
      <rPr>
        <sz val="12"/>
        <color rgb="FF3C4043"/>
        <rFont val="Arial"/>
        <family val="2"/>
      </rPr>
      <t> Institute of Public Health (NIPH) (</t>
    </r>
    <r>
      <rPr>
        <b/>
        <sz val="12"/>
        <color rgb="FF70757A"/>
        <rFont val="Arial"/>
        <family val="2"/>
      </rPr>
      <t>Norwegian</t>
    </r>
    <r>
      <rPr>
        <sz val="12"/>
        <color rgb="FF3C4043"/>
        <rFont val="Arial"/>
        <family val="2"/>
      </rPr>
      <t>: Folkehelseinstituttet; </t>
    </r>
    <r>
      <rPr>
        <b/>
        <sz val="12"/>
        <color rgb="FF70757A"/>
        <rFont val="Arial"/>
        <family val="2"/>
      </rPr>
      <t>FHI</t>
    </r>
    <r>
      <rPr>
        <sz val="12"/>
        <color rgb="FF3C4043"/>
        <rFont val="Arial"/>
        <family val="2"/>
      </rPr>
      <t>)</t>
    </r>
  </si>
  <si>
    <t>https://www.moh.gov.om/en_US/web/statistics/annual-reports?p_p_id=122_INSTANCE_TruTPmhSlLZ9&amp;p_p_lifecycle=0&amp;p_p_state=normal&amp;p_p_mode=view&amp;p_p_col_id=column-1&amp;p_p_col_pos=1&amp;p_p_col_count=2&amp;p_r_p_564233524_resetCur=true&amp;p_r_p_564233524_categoryId=1098780</t>
  </si>
  <si>
    <t>Annual Health Statistics 2015 Chapter 2: Health Status Indicators</t>
  </si>
  <si>
    <t>Ministry of Health. General Directorate of Health Policies &amp; Planning. Palestine Health Information Center (PHIC)</t>
  </si>
  <si>
    <t>Health Annual Report, palestine</t>
  </si>
  <si>
    <t>NACIMIENTOS VIVOS CON ASISTENCIA PROFESIONAL AL PARTO EN LA REPÚBLICA DE PANAMÁ, POR PESO AL NACER</t>
  </si>
  <si>
    <t>Ministerio de Salud Panama</t>
  </si>
  <si>
    <t>Dirección Gral. de Estadísticas, Encuestas y Censos</t>
  </si>
  <si>
    <t>Sub-Sistema de Información de las Estadísticas Vitales (SSIEV)</t>
  </si>
  <si>
    <t>Central Statistics Office Poland</t>
  </si>
  <si>
    <t>Instituto Nacional de Estatistica</t>
  </si>
  <si>
    <t>Vital Statistics Annual Bulletin (Births and Deaths)</t>
  </si>
  <si>
    <t>State of Qatar. The Planning Council. The General Secretariat.</t>
  </si>
  <si>
    <t>http://ghdx.healthdata.org/series/qatar-vital-statistics-annual-bulletin</t>
  </si>
  <si>
    <t>STATISTICS KOREA, Vital Statistics</t>
  </si>
  <si>
    <t>http://kosis.kr/statHtml/statHtml.do?orgId=101&amp;tblId=DT_1B80A03&amp;conn_path=I3</t>
  </si>
  <si>
    <t xml:space="preserve">National Bureau of Statistics of the Republic of Moldova (NBS) </t>
  </si>
  <si>
    <t>Statistica demografică</t>
  </si>
  <si>
    <t>National Institute of Statistics Romania</t>
  </si>
  <si>
    <t>Coverage of included data: 1=High; 2=Moderate</t>
  </si>
  <si>
    <t>Federal State Statistics Service (ROSSTAT)</t>
  </si>
  <si>
    <t>Ufficio Informatica, Technologia, Dati e Statistica</t>
  </si>
  <si>
    <t>Administrative Low birthweight Data from Maternities</t>
  </si>
  <si>
    <t>Ministry of Health (Sao Tome and Principe)</t>
  </si>
  <si>
    <t>Downloaded from Web - no longer available</t>
  </si>
  <si>
    <t>Statistics Unit - Ministry of Health - Seychelles</t>
  </si>
  <si>
    <t>NARODENÍ</t>
  </si>
  <si>
    <t>Statistical Office of the Slovak Republic</t>
  </si>
  <si>
    <t>National Institute of Public Health (NIJZ)</t>
  </si>
  <si>
    <t>Statistics South Africa</t>
  </si>
  <si>
    <t>Instituto Nacional de Estadistica (INE)</t>
  </si>
  <si>
    <t>Department of Census and Statistics Sri Lanka</t>
  </si>
  <si>
    <t>Routine hospital based information system (Covers 95.4% of births)</t>
  </si>
  <si>
    <t>Live Births by Birth Weight, data from the 5 hospitals in the Republic of Suriname</t>
  </si>
  <si>
    <t>Algemeen Bureau voor de Statistiek (ABS) Suriname</t>
  </si>
  <si>
    <t>https://www.socialstyrelsen.se/Lists/Artikelkatalog/Attachments/20009/2015-12-27.pdf</t>
  </si>
  <si>
    <t>Sveriges officiella statistik</t>
  </si>
  <si>
    <t>The National Board of Health and Welfare, Sweden</t>
  </si>
  <si>
    <t>Number of live births per year by selected weight categories. Medical Birth Registry, 1990-2012.</t>
  </si>
  <si>
    <t>Federal Statistical Office, BEVNAT</t>
  </si>
  <si>
    <t>Health Information Unit, Strategy and Planning Division. Thailand.</t>
  </si>
  <si>
    <t>Population Registration Record, Department of Provincial Administration, Ministry of Interior</t>
  </si>
  <si>
    <t xml:space="preserve">Health Policy, Research and Planning,  Hospital Utilization Reports </t>
  </si>
  <si>
    <t>National Neonatal Screening Programme</t>
  </si>
  <si>
    <t>Republic of Turkey Ministry of Health</t>
  </si>
  <si>
    <t>Turkmenistan Ministry of Health</t>
  </si>
  <si>
    <t>State Statistics Service of Ukraine</t>
  </si>
  <si>
    <t>United Arab Emirates Ministry of Health &amp; Prevention.</t>
  </si>
  <si>
    <t>Statistics and Research Center. Low birthweight report 2015</t>
  </si>
  <si>
    <t>Compiled data reported on web for each of the 3 regions</t>
  </si>
  <si>
    <t>ISD - Scotland, NISRA - N-Ireland; ONS - England &amp; Wales</t>
  </si>
  <si>
    <t>Center for Disease Control and Prevention</t>
  </si>
  <si>
    <t>https://www.cdc.gov/nchs/nvss/births.htm</t>
  </si>
  <si>
    <t>National Vital Statistics System -Birth Data</t>
  </si>
  <si>
    <t>https://www.gub.uy/ministerio-salud-publica/#</t>
  </si>
  <si>
    <t>Ministerio de Salud Publica Uruguay</t>
  </si>
  <si>
    <t>Nacimientos según peso del RN y grupo de edad materna. Uruguay 1996-2015</t>
  </si>
  <si>
    <t>Instituto Nacional de Estadística de Venezuela</t>
  </si>
  <si>
    <t>Number &lt;2500g</t>
  </si>
  <si>
    <t>Number less than 2000g</t>
  </si>
  <si>
    <t>Number less than 1500g</t>
  </si>
  <si>
    <t>Number less than 1000g</t>
  </si>
  <si>
    <t>Number equal to 2500g</t>
  </si>
  <si>
    <t>Number of livebirths</t>
  </si>
  <si>
    <t>Number with missing birthweight</t>
  </si>
  <si>
    <t>Low birthweight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</si>
</sst>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"/>
    <numFmt numFmtId="165" formatCode="_(* #,##0_);_(* \(#,##0\);_(* &quot;-&quot;??_);_(@_)"/>
    <numFmt numFmtId="166" formatCode="_(* #,##0.00_);_(* \(#,##0.00\);_(* \-??_);_(@_)"/>
    <numFmt numFmtId="167" formatCode="#,##0\ \ \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Mangal"/>
      <family val="2"/>
      <charset val="186"/>
    </font>
    <font>
      <sz val="10"/>
      <name val="Arial"/>
      <family val="2"/>
      <charset val="1"/>
    </font>
    <font>
      <sz val="10"/>
      <color indexed="10"/>
      <name val="Arial"/>
      <family val="2"/>
      <charset val="1"/>
    </font>
    <font>
      <b/>
      <sz val="12"/>
      <name val="Times New Roman"/>
      <family val="1"/>
    </font>
    <font>
      <sz val="10"/>
      <color rgb="FF00000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Tahoma"/>
      <family val="2"/>
    </font>
    <font>
      <sz val="12"/>
      <color rgb="FFFF0000"/>
      <name val="Arial"/>
      <family val="2"/>
    </font>
    <font>
      <sz val="12"/>
      <color rgb="FF3C4043"/>
      <name val="Arial"/>
      <family val="2"/>
    </font>
    <font>
      <b/>
      <sz val="12"/>
      <color rgb="FF70757A"/>
      <name val="Arial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5" fillId="0" borderId="0" applyFill="0" applyBorder="0" applyAlignment="0" applyProtection="0"/>
    <xf numFmtId="0" fontId="10" fillId="0" borderId="0" applyNumberFormat="0" applyFill="0" applyBorder="0" applyProtection="0"/>
    <xf numFmtId="0" fontId="1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ill="1" applyBorder="1"/>
    <xf numFmtId="0" fontId="0" fillId="0" borderId="0" xfId="0" applyBorder="1"/>
    <xf numFmtId="0" fontId="2" fillId="0" borderId="0" xfId="0" applyFont="1" applyFill="1" applyBorder="1"/>
    <xf numFmtId="0" fontId="3" fillId="0" borderId="0" xfId="2" applyAlignment="1"/>
    <xf numFmtId="0" fontId="3" fillId="0" borderId="0" xfId="2"/>
    <xf numFmtId="1" fontId="0" fillId="0" borderId="0" xfId="0" applyNumberFormat="1"/>
    <xf numFmtId="164" fontId="0" fillId="0" borderId="0" xfId="0" applyNumberFormat="1"/>
    <xf numFmtId="0" fontId="0" fillId="0" borderId="0" xfId="0" applyAlignment="1"/>
    <xf numFmtId="1" fontId="0" fillId="0" borderId="0" xfId="0" applyNumberFormat="1" applyFill="1"/>
    <xf numFmtId="0" fontId="2" fillId="0" borderId="0" xfId="0" applyFont="1"/>
    <xf numFmtId="0" fontId="3" fillId="0" borderId="0" xfId="2" applyBorder="1" applyAlignment="1"/>
    <xf numFmtId="164" fontId="0" fillId="0" borderId="0" xfId="0" applyNumberFormat="1" applyBorder="1"/>
    <xf numFmtId="0" fontId="0" fillId="0" borderId="0" xfId="0" applyBorder="1" applyAlignment="1"/>
    <xf numFmtId="0" fontId="2" fillId="0" borderId="0" xfId="0" applyFont="1" applyAlignment="1"/>
    <xf numFmtId="0" fontId="0" fillId="0" borderId="0" xfId="0" applyFill="1"/>
    <xf numFmtId="165" fontId="0" fillId="0" borderId="0" xfId="1" applyNumberFormat="1" applyFont="1" applyFill="1"/>
    <xf numFmtId="0" fontId="0" fillId="0" borderId="0" xfId="0" applyFont="1" applyFill="1"/>
    <xf numFmtId="164" fontId="0" fillId="0" borderId="0" xfId="0" applyNumberFormat="1" applyFill="1"/>
    <xf numFmtId="0" fontId="0" fillId="0" borderId="0" xfId="0" applyBorder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3" fillId="0" borderId="0" xfId="2" applyAlignment="1">
      <alignment horizontal="left" vertical="center"/>
    </xf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2" fontId="0" fillId="0" borderId="0" xfId="0" applyNumberFormat="1"/>
    <xf numFmtId="0" fontId="0" fillId="0" borderId="0" xfId="0" applyAlignment="1" applyProtection="1">
      <alignment horizontal="right"/>
      <protection locked="0"/>
    </xf>
    <xf numFmtId="1" fontId="4" fillId="0" borderId="0" xfId="3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1" fontId="6" fillId="0" borderId="0" xfId="3" applyNumberFormat="1" applyFont="1" applyFill="1" applyBorder="1" applyAlignment="1" applyProtection="1"/>
    <xf numFmtId="1" fontId="7" fillId="0" borderId="0" xfId="3" applyNumberFormat="1" applyFont="1" applyFill="1" applyBorder="1" applyAlignment="1" applyProtection="1"/>
    <xf numFmtId="0" fontId="6" fillId="0" borderId="0" xfId="0" applyFont="1"/>
    <xf numFmtId="1" fontId="2" fillId="0" borderId="0" xfId="0" applyNumberFormat="1" applyFont="1"/>
    <xf numFmtId="0" fontId="0" fillId="0" borderId="0" xfId="0" applyAlignment="1">
      <alignment vertical="center" wrapText="1"/>
    </xf>
    <xf numFmtId="1" fontId="0" fillId="0" borderId="0" xfId="0" applyNumberFormat="1" applyBorder="1"/>
    <xf numFmtId="167" fontId="8" fillId="0" borderId="0" xfId="0" applyNumberFormat="1" applyFont="1" applyBorder="1" applyAlignment="1">
      <alignment vertical="center"/>
    </xf>
    <xf numFmtId="3" fontId="9" fillId="0" borderId="0" xfId="0" applyNumberFormat="1" applyFont="1"/>
    <xf numFmtId="0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164" fontId="0" fillId="0" borderId="0" xfId="0" applyNumberFormat="1" applyFill="1" applyBorder="1"/>
    <xf numFmtId="1" fontId="0" fillId="0" borderId="0" xfId="1" applyNumberFormat="1" applyFont="1"/>
    <xf numFmtId="0" fontId="10" fillId="0" borderId="0" xfId="4" applyFont="1" applyAlignment="1"/>
    <xf numFmtId="1" fontId="11" fillId="0" borderId="0" xfId="0" applyNumberFormat="1" applyFont="1"/>
    <xf numFmtId="0" fontId="11" fillId="0" borderId="0" xfId="0" applyFont="1"/>
    <xf numFmtId="1" fontId="11" fillId="0" borderId="0" xfId="1" applyNumberFormat="1" applyFont="1"/>
    <xf numFmtId="1" fontId="11" fillId="0" borderId="0" xfId="0" applyNumberFormat="1" applyFont="1" applyFill="1"/>
    <xf numFmtId="0" fontId="11" fillId="0" borderId="0" xfId="0" applyFont="1" applyFill="1"/>
    <xf numFmtId="2" fontId="0" fillId="0" borderId="0" xfId="0" applyNumberFormat="1" applyFill="1" applyAlignment="1">
      <alignment horizontal="right"/>
    </xf>
    <xf numFmtId="0" fontId="12" fillId="0" borderId="0" xfId="0" applyFont="1" applyAlignment="1">
      <alignment horizontal="right" vertical="center"/>
    </xf>
    <xf numFmtId="1" fontId="0" fillId="0" borderId="0" xfId="0" applyNumberFormat="1" applyFont="1"/>
    <xf numFmtId="164" fontId="13" fillId="0" borderId="0" xfId="0" applyNumberFormat="1" applyFont="1" applyFill="1" applyBorder="1" applyAlignment="1">
      <alignment horizontal="right" vertical="center"/>
    </xf>
    <xf numFmtId="1" fontId="0" fillId="0" borderId="0" xfId="0" applyNumberFormat="1" applyFont="1" applyFill="1"/>
    <xf numFmtId="3" fontId="15" fillId="0" borderId="0" xfId="0" applyNumberFormat="1" applyFont="1" applyFill="1" applyAlignment="1"/>
    <xf numFmtId="3" fontId="15" fillId="0" borderId="0" xfId="0" applyNumberFormat="1" applyFont="1" applyFill="1" applyBorder="1"/>
    <xf numFmtId="3" fontId="0" fillId="0" borderId="0" xfId="0" applyNumberFormat="1" applyBorder="1"/>
    <xf numFmtId="164" fontId="0" fillId="0" borderId="0" xfId="6" applyNumberFormat="1" applyFont="1" applyFill="1" applyBorder="1"/>
    <xf numFmtId="1" fontId="15" fillId="0" borderId="0" xfId="0" applyNumberFormat="1" applyFont="1" applyFill="1"/>
    <xf numFmtId="0" fontId="9" fillId="0" borderId="0" xfId="0" applyFont="1" applyBorder="1" applyAlignment="1">
      <alignment horizontal="right" vertical="center"/>
    </xf>
    <xf numFmtId="1" fontId="0" fillId="0" borderId="0" xfId="0" applyNumberFormat="1" applyFont="1" applyFill="1" applyBorder="1"/>
    <xf numFmtId="0" fontId="17" fillId="0" borderId="0" xfId="0" applyFont="1"/>
    <xf numFmtId="3" fontId="14" fillId="0" borderId="0" xfId="0" applyNumberFormat="1" applyFont="1" applyFill="1" applyBorder="1"/>
    <xf numFmtId="3" fontId="18" fillId="0" borderId="0" xfId="0" applyNumberFormat="1" applyFont="1" applyFill="1" applyAlignment="1">
      <alignment horizontal="right" indent="1"/>
    </xf>
    <xf numFmtId="164" fontId="11" fillId="0" borderId="0" xfId="0" applyNumberFormat="1" applyFont="1" applyFill="1"/>
    <xf numFmtId="164" fontId="11" fillId="0" borderId="0" xfId="0" applyNumberFormat="1" applyFont="1"/>
    <xf numFmtId="0" fontId="21" fillId="0" borderId="0" xfId="0" applyFont="1"/>
    <xf numFmtId="0" fontId="4" fillId="0" borderId="0" xfId="0" applyFont="1" applyBorder="1"/>
    <xf numFmtId="1" fontId="0" fillId="0" borderId="1" xfId="0" applyNumberFormat="1" applyFill="1" applyBorder="1"/>
    <xf numFmtId="164" fontId="0" fillId="0" borderId="2" xfId="0" applyNumberFormat="1" applyBorder="1"/>
  </cellXfs>
  <cellStyles count="7">
    <cellStyle name="Comma" xfId="1" builtinId="3"/>
    <cellStyle name="Comma 2" xfId="3"/>
    <cellStyle name="Header" xfId="4"/>
    <cellStyle name="Hyperlink" xfId="2" builtinId="8"/>
    <cellStyle name="Normal" xfId="0" builtinId="0"/>
    <cellStyle name="Normal 3" xfId="5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ec.go.cr/publicaciones" TargetMode="External"/><Relationship Id="rId18" Type="http://schemas.openxmlformats.org/officeDocument/2006/relationships/hyperlink" Target="https://www.transparencia.gob.sv/institutions/minsal/documents/memorias-de-labores" TargetMode="External"/><Relationship Id="rId26" Type="http://schemas.openxmlformats.org/officeDocument/2006/relationships/hyperlink" Target="http://www.statistics.gr/en/statistics/-/publication/SPO03/2003" TargetMode="External"/><Relationship Id="rId39" Type="http://schemas.openxmlformats.org/officeDocument/2006/relationships/hyperlink" Target="https://www.ine.gob.gt/index.php/estadisticas-continuas/vitales2" TargetMode="External"/><Relationship Id="rId21" Type="http://schemas.openxmlformats.org/officeDocument/2006/relationships/hyperlink" Target="https://thl.fi/en/web/thlfi-en/statistics/statistics-by-topic/sexual-and-reproductive-health/parturients-deliveries-and-births/perinatal-statistics-parturients-delivers-and-newborns" TargetMode="External"/><Relationship Id="rId34" Type="http://schemas.openxmlformats.org/officeDocument/2006/relationships/hyperlink" Target="http://www.statistics.gr/en/statistics/-/publication/SPO03/2011" TargetMode="External"/><Relationship Id="rId42" Type="http://schemas.openxmlformats.org/officeDocument/2006/relationships/hyperlink" Target="http://statinfo.ksh.hu/Statinfo/themeSelector.jsp?&amp;lang=en" TargetMode="External"/><Relationship Id="rId47" Type="http://schemas.openxmlformats.org/officeDocument/2006/relationships/hyperlink" Target="http://cerca.ministerosalute.it/search?q=cedap&amp;client=defaultPORT_front-end&amp;proxystylesheet=defaultPORT_front-end&amp;site=default_collection&amp;output=xml_no_dtd&amp;filter=p" TargetMode="External"/><Relationship Id="rId50" Type="http://schemas.openxmlformats.org/officeDocument/2006/relationships/hyperlink" Target="https://www.csb.gov.kw/Pages/Statistics_en?ID=10&amp;ParentCatID=1" TargetMode="External"/><Relationship Id="rId55" Type="http://schemas.openxmlformats.org/officeDocument/2006/relationships/hyperlink" Target="http://www.health.gov.mv/Uploads/Downloads/Publications/10_1371553027_The_Maldives_Health_Statistics_2012_FINAL_May_2013_To_BE_PUBLISHED.pdf" TargetMode="External"/><Relationship Id="rId63" Type="http://schemas.openxmlformats.org/officeDocument/2006/relationships/hyperlink" Target="https://www.ine.pt/xportal/xmain?xpid=INE&amp;xpgid=ine_indicadores&amp;indOcorrCod=0008090&amp;contexto=bd&amp;selTab=tab2&amp;xlang=en" TargetMode="External"/><Relationship Id="rId68" Type="http://schemas.openxmlformats.org/officeDocument/2006/relationships/hyperlink" Target="http://kosis.kr/statHtml/statHtml.do?orgId=101&amp;tblId=DT_1B80A03&amp;conn_path=I3" TargetMode="External"/><Relationship Id="rId76" Type="http://schemas.openxmlformats.org/officeDocument/2006/relationships/hyperlink" Target="https://www.gub.uy/ministerio-salud-publica/" TargetMode="External"/><Relationship Id="rId7" Type="http://schemas.openxmlformats.org/officeDocument/2006/relationships/hyperlink" Target="http://www.moh.gov.bn/SitePages/Health%20Information%20Booklet.aspx" TargetMode="External"/><Relationship Id="rId71" Type="http://schemas.openxmlformats.org/officeDocument/2006/relationships/hyperlink" Target="https://www.socialstyrelsen.se/Lists/Artikelkatalog/Attachments/20009/2015-12-27.pdf" TargetMode="External"/><Relationship Id="rId2" Type="http://schemas.openxmlformats.org/officeDocument/2006/relationships/hyperlink" Target="http://www.deis.msal.gov.ar/index.php/estadisticas-vitales/" TargetMode="External"/><Relationship Id="rId16" Type="http://schemas.openxmlformats.org/officeDocument/2006/relationships/hyperlink" Target="https://www.czso.cz/csu/czso/casova_rada_demografie" TargetMode="External"/><Relationship Id="rId29" Type="http://schemas.openxmlformats.org/officeDocument/2006/relationships/hyperlink" Target="http://www.statistics.gr/en/statistics/-/publication/SPO03/2006" TargetMode="External"/><Relationship Id="rId11" Type="http://schemas.openxmlformats.org/officeDocument/2006/relationships/hyperlink" Target="https://www.dane.gov.co/index.php/estadisticas-por-tema/salud/nacimientos-y-defunciones/nacimientos" TargetMode="External"/><Relationship Id="rId24" Type="http://schemas.openxmlformats.org/officeDocument/2006/relationships/hyperlink" Target="http://www.statistics.gr/en/statistics/-/publication/SPO03/2001" TargetMode="External"/><Relationship Id="rId32" Type="http://schemas.openxmlformats.org/officeDocument/2006/relationships/hyperlink" Target="http://www.statistics.gr/en/statistics/-/publication/SPO03/2009" TargetMode="External"/><Relationship Id="rId37" Type="http://schemas.openxmlformats.org/officeDocument/2006/relationships/hyperlink" Target="http://www.statistics.gr/en/statistics/-/publication/SPO03/2014" TargetMode="External"/><Relationship Id="rId40" Type="http://schemas.openxmlformats.org/officeDocument/2006/relationships/hyperlink" Target="https://www.ine.gob.gt/index.php/estadisticas-continuas/vitales2" TargetMode="External"/><Relationship Id="rId45" Type="http://schemas.openxmlformats.org/officeDocument/2006/relationships/hyperlink" Target="http://www.cso.ie/webserviceclient/DatasetDetails.aspx?id=VSA85" TargetMode="External"/><Relationship Id="rId53" Type="http://schemas.openxmlformats.org/officeDocument/2006/relationships/hyperlink" Target="http://www.health.gov.mv/Uploads/Downloads/Informations/Informations(82).pdf" TargetMode="External"/><Relationship Id="rId58" Type="http://schemas.openxmlformats.org/officeDocument/2006/relationships/hyperlink" Target="https://www.sante.gov.ma/Publications/Etudes_enquete/Pages/default.aspx" TargetMode="External"/><Relationship Id="rId66" Type="http://schemas.openxmlformats.org/officeDocument/2006/relationships/hyperlink" Target="http://ghdx.healthdata.org/series/qatar-vital-statistics-annual-bulletin" TargetMode="External"/><Relationship Id="rId74" Type="http://schemas.openxmlformats.org/officeDocument/2006/relationships/hyperlink" Target="https://www.cdc.gov/nchs/nvss/births.htm" TargetMode="External"/><Relationship Id="rId5" Type="http://schemas.openxmlformats.org/officeDocument/2006/relationships/hyperlink" Target="https://statbel.fgov.be/en/themes/population/births-and-fertility" TargetMode="External"/><Relationship Id="rId15" Type="http://schemas.openxmlformats.org/officeDocument/2006/relationships/hyperlink" Target="http://www.bvscuba.sld.cu/2017/11/20/anuario-estadistico-de-salud-de-cuba/" TargetMode="External"/><Relationship Id="rId23" Type="http://schemas.openxmlformats.org/officeDocument/2006/relationships/hyperlink" Target="http://www.statistics.gr/en/statistics/-/publication/SPO03/2000" TargetMode="External"/><Relationship Id="rId28" Type="http://schemas.openxmlformats.org/officeDocument/2006/relationships/hyperlink" Target="http://www.statistics.gr/en/statistics/-/publication/SPO03/2005" TargetMode="External"/><Relationship Id="rId36" Type="http://schemas.openxmlformats.org/officeDocument/2006/relationships/hyperlink" Target="http://www.statistics.gr/en/statistics/-/publication/SPO03/2013" TargetMode="External"/><Relationship Id="rId49" Type="http://schemas.openxmlformats.org/officeDocument/2006/relationships/hyperlink" Target="http://www.e-stat.go.jp/SG1/estat/ListE.do?lid=000001157965" TargetMode="External"/><Relationship Id="rId57" Type="http://schemas.openxmlformats.org/officeDocument/2006/relationships/hyperlink" Target="http://health.govmu.org/English/Statistics/Health/Mauritius/Documents/NATIONAL%20REPORT%202015.pdf" TargetMode="External"/><Relationship Id="rId61" Type="http://schemas.openxmlformats.org/officeDocument/2006/relationships/hyperlink" Target="https://www.moh.gov.om/en_US/web/statistics/annual-reports?p_p_id=122_INSTANCE_TruTPmhSlLZ9&amp;p_p_lifecycle=0&amp;p_p_state=normal&amp;p_p_mode=view&amp;p_p_col_id=column-1&amp;p_p_col_pos=1&amp;p_p_col_count=2&amp;p_r_p_564233524_resetCur=true&amp;p_r_p_564233524_categoryId=1098780" TargetMode="External"/><Relationship Id="rId10" Type="http://schemas.openxmlformats.org/officeDocument/2006/relationships/hyperlink" Target="https://www.ine.cl/estadisticas/demograficas-y-vitales" TargetMode="External"/><Relationship Id="rId19" Type="http://schemas.openxmlformats.org/officeDocument/2006/relationships/hyperlink" Target="http://pxweb.tai.ee/PXWeb2015/pxweb/en/01Rahvastik" TargetMode="External"/><Relationship Id="rId31" Type="http://schemas.openxmlformats.org/officeDocument/2006/relationships/hyperlink" Target="http://www.statistics.gr/en/statistics/-/publication/SPO03/2008" TargetMode="External"/><Relationship Id="rId44" Type="http://schemas.openxmlformats.org/officeDocument/2006/relationships/hyperlink" Target="http://px.hagstofa.is/pxen/pxweb/en/Ibuar/Ibuar__Faeddirdanir__faeddir__faedingar/MAN05111.px" TargetMode="External"/><Relationship Id="rId52" Type="http://schemas.openxmlformats.org/officeDocument/2006/relationships/hyperlink" Target="http://www.health.gov.mv/Uploads/Downloads/Informations/Informations(82).pdf" TargetMode="External"/><Relationship Id="rId60" Type="http://schemas.openxmlformats.org/officeDocument/2006/relationships/hyperlink" Target="https://www.perined.nl/producten/publicaties/jaarboeken" TargetMode="External"/><Relationship Id="rId65" Type="http://schemas.openxmlformats.org/officeDocument/2006/relationships/hyperlink" Target="http://ghdx.healthdata.org/series/qatar-vital-statistics-annual-bulletin" TargetMode="External"/><Relationship Id="rId73" Type="http://schemas.openxmlformats.org/officeDocument/2006/relationships/hyperlink" Target="https://www.cdc.gov/nchs/nvss/births.htm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https://statbel.fgov.be/en/themes/population/births-and-fertility" TargetMode="External"/><Relationship Id="rId9" Type="http://schemas.openxmlformats.org/officeDocument/2006/relationships/hyperlink" Target="https://www.ine.cl/estadisticas/demograficas-y-vitales" TargetMode="External"/><Relationship Id="rId14" Type="http://schemas.openxmlformats.org/officeDocument/2006/relationships/hyperlink" Target="http://www.bvscuba.sld.cu/2017/11/20/anuario-estadistico-de-salud-de-cuba/" TargetMode="External"/><Relationship Id="rId22" Type="http://schemas.openxmlformats.org/officeDocument/2006/relationships/hyperlink" Target="http://www.statistics.gr/en/statistics/-/publication/SPO03/2000" TargetMode="External"/><Relationship Id="rId27" Type="http://schemas.openxmlformats.org/officeDocument/2006/relationships/hyperlink" Target="http://www.statistics.gr/en/statistics/-/publication/SPO03/2004" TargetMode="External"/><Relationship Id="rId30" Type="http://schemas.openxmlformats.org/officeDocument/2006/relationships/hyperlink" Target="http://www.statistics.gr/en/statistics/-/publication/SPO03/2007" TargetMode="External"/><Relationship Id="rId35" Type="http://schemas.openxmlformats.org/officeDocument/2006/relationships/hyperlink" Target="http://www.statistics.gr/en/statistics/-/publication/SPO03/2012" TargetMode="External"/><Relationship Id="rId43" Type="http://schemas.openxmlformats.org/officeDocument/2006/relationships/hyperlink" Target="http://px.hagstofa.is/pxen/pxweb/en/Ibuar/Ibuar__Faeddirdanir__faeddir__faedingar/MAN05111.px" TargetMode="External"/><Relationship Id="rId48" Type="http://schemas.openxmlformats.org/officeDocument/2006/relationships/hyperlink" Target="http://www.e-stat.go.jp/SG1/estat/ListE.do?lid=000001157965" TargetMode="External"/><Relationship Id="rId56" Type="http://schemas.openxmlformats.org/officeDocument/2006/relationships/hyperlink" Target="http://health.govmu.org/English/Statistics/Health/Mauritius/Documents/NATIONAL%20REPORT%202015.pdf" TargetMode="External"/><Relationship Id="rId64" Type="http://schemas.openxmlformats.org/officeDocument/2006/relationships/hyperlink" Target="https://www.ine.pt/xportal/xmain?xpid=INE&amp;xpgid=ine_indicadores&amp;indOcorrCod=0008090&amp;contexto=bd&amp;selTab=tab2&amp;xlang=en" TargetMode="External"/><Relationship Id="rId69" Type="http://schemas.openxmlformats.org/officeDocument/2006/relationships/hyperlink" Target="http://www.moh.gov.sa/en/Ministry/Statistics/book/Pages/default.aspx" TargetMode="External"/><Relationship Id="rId77" Type="http://schemas.openxmlformats.org/officeDocument/2006/relationships/hyperlink" Target="http://www.health.gov.mv/Uploads/Downloads/Publications/10_1371553027_The_Maldives_Health_Statistics_2012_FINAL_May_2013_To_BE_PUBLISHED.pdf" TargetMode="External"/><Relationship Id="rId8" Type="http://schemas.openxmlformats.org/officeDocument/2006/relationships/hyperlink" Target="http://www.statcan.gc.ca/tables-tableaux/sum-som/l01/cst01/health103a-eng.htm" TargetMode="External"/><Relationship Id="rId51" Type="http://schemas.openxmlformats.org/officeDocument/2006/relationships/hyperlink" Target="http://www.health.gov.mv/Uploads/Downloads/Informations/Informations(82).pdf" TargetMode="External"/><Relationship Id="rId72" Type="http://schemas.openxmlformats.org/officeDocument/2006/relationships/hyperlink" Target="https://www.socialstyrelsen.se/Lists/Artikelkatalog/Attachments/20009/2015-12-27.pdf" TargetMode="External"/><Relationship Id="rId3" Type="http://schemas.openxmlformats.org/officeDocument/2006/relationships/hyperlink" Target="http://www.aihw.gov.au/mothers-and-babies-publications/" TargetMode="External"/><Relationship Id="rId12" Type="http://schemas.openxmlformats.org/officeDocument/2006/relationships/hyperlink" Target="http://www.inec.go.cr/publicaciones" TargetMode="External"/><Relationship Id="rId17" Type="http://schemas.openxmlformats.org/officeDocument/2006/relationships/hyperlink" Target="https://www.czso.cz/csu/czso/casova_rada_demografie" TargetMode="External"/><Relationship Id="rId25" Type="http://schemas.openxmlformats.org/officeDocument/2006/relationships/hyperlink" Target="http://www.statistics.gr/en/statistics/-/publication/SPO03/2002" TargetMode="External"/><Relationship Id="rId33" Type="http://schemas.openxmlformats.org/officeDocument/2006/relationships/hyperlink" Target="http://www.statistics.gr/en/statistics/-/publication/SPO03/2010" TargetMode="External"/><Relationship Id="rId38" Type="http://schemas.openxmlformats.org/officeDocument/2006/relationships/hyperlink" Target="http://www.statistics.gr/en/statistics/-/publication/SPO03/2015" TargetMode="External"/><Relationship Id="rId46" Type="http://schemas.openxmlformats.org/officeDocument/2006/relationships/hyperlink" Target="http://www.cso.ie/webserviceclient/DatasetDetails.aspx?id=VSA85" TargetMode="External"/><Relationship Id="rId59" Type="http://schemas.openxmlformats.org/officeDocument/2006/relationships/hyperlink" Target="https://www.perined.nl/producten/publicaties/jaarboeken" TargetMode="External"/><Relationship Id="rId67" Type="http://schemas.openxmlformats.org/officeDocument/2006/relationships/hyperlink" Target="http://kosis.kr/statHtml/statHtml.do?orgId=101&amp;tblId=DT_1B80A03&amp;conn_path=I3" TargetMode="External"/><Relationship Id="rId20" Type="http://schemas.openxmlformats.org/officeDocument/2006/relationships/hyperlink" Target="http://pxweb.tai.ee/PXWeb2015/pxweb/en/01Rahvastik" TargetMode="External"/><Relationship Id="rId41" Type="http://schemas.openxmlformats.org/officeDocument/2006/relationships/hyperlink" Target="http://statinfo.ksh.hu/Statinfo/themeSelector.jsp?&amp;lang=en" TargetMode="External"/><Relationship Id="rId54" Type="http://schemas.openxmlformats.org/officeDocument/2006/relationships/hyperlink" Target="http://www.health.gov.mv/Uploads/Downloads/Publications/10_1371553027_The_Maldives_Health_Statistics_2012_FINAL_May_2013_To_BE_PUBLISHED.pdf" TargetMode="External"/><Relationship Id="rId62" Type="http://schemas.openxmlformats.org/officeDocument/2006/relationships/hyperlink" Target="https://www.moh.gov.om/en_US/web/statistics/annual-reports?p_p_id=122_INSTANCE_TruTPmhSlLZ9&amp;p_p_lifecycle=0&amp;p_p_state=normal&amp;p_p_mode=view&amp;p_p_col_id=column-1&amp;p_p_col_pos=1&amp;p_p_col_count=2&amp;p_r_p_564233524_resetCur=true&amp;p_r_p_564233524_categoryId=1098780" TargetMode="External"/><Relationship Id="rId70" Type="http://schemas.openxmlformats.org/officeDocument/2006/relationships/hyperlink" Target="http://www.ine.es/jaxi/menu.do?type=pcaxis&amp;path=/t20/e301/nacim/a2012/&amp;file=pcaxis" TargetMode="External"/><Relationship Id="rId75" Type="http://schemas.openxmlformats.org/officeDocument/2006/relationships/hyperlink" Target="https://www.gub.uy/ministerio-salud-publica/" TargetMode="External"/><Relationship Id="rId1" Type="http://schemas.openxmlformats.org/officeDocument/2006/relationships/hyperlink" Target="http://www.contraloria.gob.pa/INEC/Publicaciones/subcategoria.aspx?ID_CATEGORIA=3&amp;ID_SUBCATEGORIA=6&amp;ID_IDIOMA=2" TargetMode="External"/><Relationship Id="rId6" Type="http://schemas.openxmlformats.org/officeDocument/2006/relationships/hyperlink" Target="http://tabnet.datasus.gov.br/cgi/deftohtm.exe?sinasc/cnv/nvuf.de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5"/>
  <sheetViews>
    <sheetView tabSelected="1" zoomScale="80" zoomScaleNormal="80" workbookViewId="0">
      <selection activeCell="Q24" sqref="Q24"/>
    </sheetView>
  </sheetViews>
  <sheetFormatPr defaultRowHeight="14.4"/>
  <cols>
    <col min="3" max="3" width="6.109375" customWidth="1"/>
    <col min="5" max="5" width="10.88671875" bestFit="1" customWidth="1"/>
    <col min="6" max="6" width="42" customWidth="1"/>
    <col min="7" max="7" width="39.109375" customWidth="1"/>
    <col min="8" max="8" width="51.6640625" customWidth="1"/>
    <col min="9" max="12" width="13" bestFit="1" customWidth="1"/>
    <col min="13" max="13" width="9" customWidth="1"/>
    <col min="14" max="14" width="14.5546875" customWidth="1"/>
    <col min="15" max="15" width="12.6640625" customWidth="1"/>
    <col min="16" max="17" width="11" customWidth="1"/>
  </cols>
  <sheetData>
    <row r="1" spans="1:17">
      <c r="A1" s="3" t="s">
        <v>390</v>
      </c>
      <c r="B1" s="1" t="s">
        <v>220</v>
      </c>
      <c r="C1" s="2" t="s">
        <v>0</v>
      </c>
      <c r="D1" s="2" t="s">
        <v>1</v>
      </c>
      <c r="E1" s="1" t="s">
        <v>218</v>
      </c>
      <c r="F1" s="1" t="s">
        <v>231</v>
      </c>
      <c r="G1" s="1" t="s">
        <v>232</v>
      </c>
      <c r="H1" s="1" t="s">
        <v>233</v>
      </c>
      <c r="I1" s="2" t="s">
        <v>429</v>
      </c>
      <c r="J1" s="2" t="s">
        <v>430</v>
      </c>
      <c r="K1" s="2" t="s">
        <v>431</v>
      </c>
      <c r="L1" s="2" t="s">
        <v>432</v>
      </c>
      <c r="M1" s="2" t="s">
        <v>433</v>
      </c>
      <c r="N1" s="2" t="s">
        <v>434</v>
      </c>
      <c r="O1" s="2" t="s">
        <v>435</v>
      </c>
      <c r="P1" s="2" t="s">
        <v>436</v>
      </c>
      <c r="Q1" s="2"/>
    </row>
    <row r="2" spans="1:17">
      <c r="A2">
        <v>1</v>
      </c>
      <c r="B2" t="s">
        <v>2</v>
      </c>
      <c r="C2" t="s">
        <v>3</v>
      </c>
      <c r="D2">
        <v>2000</v>
      </c>
      <c r="E2" t="s">
        <v>219</v>
      </c>
      <c r="F2" t="s">
        <v>234</v>
      </c>
      <c r="G2" t="s">
        <v>235</v>
      </c>
      <c r="I2" s="6">
        <v>2501</v>
      </c>
      <c r="J2" s="6">
        <v>616</v>
      </c>
      <c r="K2" s="6">
        <v>102</v>
      </c>
      <c r="L2" s="6">
        <v>12</v>
      </c>
      <c r="M2" s="6"/>
      <c r="N2" s="6">
        <v>51242</v>
      </c>
      <c r="O2" s="6">
        <v>1436</v>
      </c>
      <c r="P2" s="7">
        <v>5.0214833554190257</v>
      </c>
      <c r="Q2" s="7"/>
    </row>
    <row r="3" spans="1:17">
      <c r="A3">
        <v>1</v>
      </c>
      <c r="B3" t="s">
        <v>2</v>
      </c>
      <c r="C3" t="s">
        <v>3</v>
      </c>
      <c r="D3">
        <v>2001</v>
      </c>
      <c r="E3" t="s">
        <v>219</v>
      </c>
      <c r="F3" t="s">
        <v>234</v>
      </c>
      <c r="G3" t="s">
        <v>235</v>
      </c>
      <c r="I3" s="6">
        <v>2332.7502282482546</v>
      </c>
      <c r="J3" s="6">
        <v>597.88976438295606</v>
      </c>
      <c r="K3" s="6">
        <v>133.3000130427574</v>
      </c>
      <c r="L3" s="6">
        <v>23.523531713427779</v>
      </c>
      <c r="M3" s="6"/>
      <c r="N3" s="9">
        <v>53205.328000000001</v>
      </c>
      <c r="O3" s="6">
        <v>2174.9465363373433</v>
      </c>
      <c r="P3" s="7">
        <v>4.5712968653964356</v>
      </c>
      <c r="Q3" s="7"/>
    </row>
    <row r="4" spans="1:17">
      <c r="A4">
        <v>1</v>
      </c>
      <c r="B4" t="s">
        <v>2</v>
      </c>
      <c r="C4" t="s">
        <v>3</v>
      </c>
      <c r="D4">
        <v>2002</v>
      </c>
      <c r="E4" t="s">
        <v>219</v>
      </c>
      <c r="F4" t="s">
        <v>234</v>
      </c>
      <c r="G4" t="s">
        <v>235</v>
      </c>
      <c r="I4" s="6">
        <v>1763.103307151488</v>
      </c>
      <c r="J4" s="6">
        <v>461.56493573547175</v>
      </c>
      <c r="K4" s="6">
        <v>102.77761726903216</v>
      </c>
      <c r="L4" s="6">
        <v>18.686839503460398</v>
      </c>
      <c r="M4" s="6"/>
      <c r="N4" s="9">
        <v>42526.574999999997</v>
      </c>
      <c r="O4" s="6">
        <v>1543.5329429858286</v>
      </c>
      <c r="P4" s="7">
        <v>4.3020313248067845</v>
      </c>
      <c r="Q4" s="7"/>
    </row>
    <row r="5" spans="1:17">
      <c r="A5">
        <v>1</v>
      </c>
      <c r="B5" t="s">
        <v>2</v>
      </c>
      <c r="C5" t="s">
        <v>3</v>
      </c>
      <c r="D5">
        <v>2003</v>
      </c>
      <c r="E5" t="s">
        <v>219</v>
      </c>
      <c r="F5" t="s">
        <v>234</v>
      </c>
      <c r="G5" t="s">
        <v>235</v>
      </c>
      <c r="I5" s="6">
        <v>2120.4705521994383</v>
      </c>
      <c r="J5" s="6">
        <v>533.00918880285872</v>
      </c>
      <c r="K5" s="6">
        <v>113.73432961796988</v>
      </c>
      <c r="L5" s="6">
        <v>11.566203011996937</v>
      </c>
      <c r="M5" s="6"/>
      <c r="N5" s="9">
        <v>45312.527999999998</v>
      </c>
      <c r="O5" s="6">
        <v>1311.8001916106525</v>
      </c>
      <c r="P5" s="7">
        <v>4.8191715406015199</v>
      </c>
      <c r="Q5" s="7"/>
    </row>
    <row r="6" spans="1:17">
      <c r="A6">
        <v>1</v>
      </c>
      <c r="B6" t="s">
        <v>2</v>
      </c>
      <c r="C6" t="s">
        <v>3</v>
      </c>
      <c r="D6">
        <v>2004</v>
      </c>
      <c r="E6" t="s">
        <v>219</v>
      </c>
      <c r="F6" t="s">
        <v>234</v>
      </c>
      <c r="G6" t="s">
        <v>235</v>
      </c>
      <c r="I6" s="6">
        <v>1844.4964373576308</v>
      </c>
      <c r="J6" s="6">
        <v>483.98976765375858</v>
      </c>
      <c r="K6" s="6">
        <v>84.793482915717533</v>
      </c>
      <c r="L6" s="6">
        <v>12.385564920273348</v>
      </c>
      <c r="M6" s="6"/>
      <c r="N6" s="9">
        <v>40988.597999999998</v>
      </c>
      <c r="O6" s="6">
        <v>2601.9213690205006</v>
      </c>
      <c r="P6" s="7">
        <v>4.8050433099203298</v>
      </c>
      <c r="Q6" s="7"/>
    </row>
    <row r="7" spans="1:17">
      <c r="A7">
        <v>1</v>
      </c>
      <c r="B7" t="s">
        <v>2</v>
      </c>
      <c r="C7" t="s">
        <v>3</v>
      </c>
      <c r="D7">
        <v>2005</v>
      </c>
      <c r="E7" t="s">
        <v>219</v>
      </c>
      <c r="F7" t="s">
        <v>234</v>
      </c>
      <c r="G7" t="s">
        <v>235</v>
      </c>
      <c r="I7" s="6">
        <v>1317.797423669595</v>
      </c>
      <c r="J7" s="6">
        <v>283.78796977683527</v>
      </c>
      <c r="K7" s="6">
        <v>62.845778774108858</v>
      </c>
      <c r="L7" s="6">
        <v>8.8376876401090581</v>
      </c>
      <c r="M7" s="6"/>
      <c r="N7" s="9">
        <v>38897.609199999999</v>
      </c>
      <c r="O7" s="6">
        <v>3142.2889387054429</v>
      </c>
      <c r="P7" s="7">
        <v>3.6855981544545759</v>
      </c>
      <c r="Q7" s="7"/>
    </row>
    <row r="8" spans="1:17">
      <c r="A8">
        <v>1</v>
      </c>
      <c r="B8" t="s">
        <v>2</v>
      </c>
      <c r="C8" t="s">
        <v>3</v>
      </c>
      <c r="D8">
        <v>2006</v>
      </c>
      <c r="E8" t="s">
        <v>219</v>
      </c>
      <c r="F8" t="s">
        <v>234</v>
      </c>
      <c r="G8" t="s">
        <v>235</v>
      </c>
      <c r="I8" s="6">
        <v>1379.9070115282366</v>
      </c>
      <c r="J8" s="6">
        <v>278.91737467060096</v>
      </c>
      <c r="K8" s="6">
        <v>67.107939770370166</v>
      </c>
      <c r="L8" s="6">
        <v>6.2913693534722022</v>
      </c>
      <c r="M8" s="6"/>
      <c r="N8" s="9">
        <v>35891.213600000003</v>
      </c>
      <c r="O8" s="6">
        <v>2157</v>
      </c>
      <c r="P8" s="7">
        <v>4.0905266916559642</v>
      </c>
      <c r="Q8" s="7"/>
    </row>
    <row r="9" spans="1:17">
      <c r="A9">
        <v>1</v>
      </c>
      <c r="B9" t="s">
        <v>2</v>
      </c>
      <c r="C9" t="s">
        <v>3</v>
      </c>
      <c r="D9">
        <v>2007</v>
      </c>
      <c r="E9" t="s">
        <v>219</v>
      </c>
      <c r="F9" t="s">
        <v>234</v>
      </c>
      <c r="G9" t="s">
        <v>235</v>
      </c>
      <c r="I9" s="6">
        <v>1455.2997951843925</v>
      </c>
      <c r="J9" s="6">
        <v>313.70488090341649</v>
      </c>
      <c r="K9" s="6">
        <v>60.247957259596546</v>
      </c>
      <c r="L9" s="6">
        <v>9.3488209540753253</v>
      </c>
      <c r="M9" s="6"/>
      <c r="N9" s="9">
        <v>34448.327700000002</v>
      </c>
      <c r="O9" s="6">
        <v>729.2080344178753</v>
      </c>
      <c r="P9" s="7">
        <v>4.3159483688118057</v>
      </c>
      <c r="Q9" s="7"/>
    </row>
    <row r="10" spans="1:17">
      <c r="A10">
        <v>1</v>
      </c>
      <c r="B10" t="s">
        <v>2</v>
      </c>
      <c r="C10" t="s">
        <v>3</v>
      </c>
      <c r="D10">
        <v>2008</v>
      </c>
      <c r="E10" t="s">
        <v>219</v>
      </c>
      <c r="F10" t="s">
        <v>234</v>
      </c>
      <c r="G10" t="s">
        <v>235</v>
      </c>
      <c r="I10" s="6">
        <v>1818.4214271164933</v>
      </c>
      <c r="J10" s="6">
        <v>439.15200370748391</v>
      </c>
      <c r="K10" s="6">
        <v>97.794353766792639</v>
      </c>
      <c r="L10" s="6">
        <v>16.606588375493093</v>
      </c>
      <c r="M10" s="6"/>
      <c r="N10" s="9">
        <v>33444.746400000004</v>
      </c>
      <c r="O10" s="6">
        <v>0</v>
      </c>
      <c r="P10" s="7">
        <v>5.4370913905823279</v>
      </c>
      <c r="Q10" s="7"/>
    </row>
    <row r="11" spans="1:17">
      <c r="A11">
        <v>1</v>
      </c>
      <c r="B11" t="s">
        <v>2</v>
      </c>
      <c r="C11" t="s">
        <v>3</v>
      </c>
      <c r="D11">
        <v>2009</v>
      </c>
      <c r="E11" t="s">
        <v>219</v>
      </c>
      <c r="F11" t="s">
        <v>234</v>
      </c>
      <c r="G11" t="s">
        <v>235</v>
      </c>
      <c r="I11" s="6">
        <v>1317.1482940628321</v>
      </c>
      <c r="J11" s="6">
        <v>296.85507248621059</v>
      </c>
      <c r="K11" s="6">
        <v>67.785803953544161</v>
      </c>
      <c r="L11" s="6">
        <v>7.0123245469183608</v>
      </c>
      <c r="M11" s="6"/>
      <c r="N11" s="6">
        <v>34113.790200000003</v>
      </c>
      <c r="O11" s="6">
        <v>1477.2630378841343</v>
      </c>
      <c r="P11" s="7">
        <v>4.0358102059086836</v>
      </c>
      <c r="Q11" s="7"/>
    </row>
    <row r="12" spans="1:17">
      <c r="A12">
        <v>1</v>
      </c>
      <c r="B12" t="s">
        <v>2</v>
      </c>
      <c r="C12" t="s">
        <v>3</v>
      </c>
      <c r="D12">
        <v>2010</v>
      </c>
      <c r="E12" t="s">
        <v>219</v>
      </c>
      <c r="F12" t="s">
        <v>234</v>
      </c>
      <c r="G12" t="s">
        <v>235</v>
      </c>
      <c r="I12" s="6">
        <v>1656.6774988318248</v>
      </c>
      <c r="J12" s="6">
        <v>499.17356951701277</v>
      </c>
      <c r="K12" s="6">
        <v>130.21919204791641</v>
      </c>
      <c r="L12" s="6">
        <v>18.809438851365702</v>
      </c>
      <c r="M12" s="6"/>
      <c r="N12" s="6">
        <v>34061</v>
      </c>
      <c r="O12" s="6">
        <v>3897.8944819676312</v>
      </c>
      <c r="P12" s="7">
        <v>5.4923969875761491</v>
      </c>
      <c r="Q12" s="7"/>
    </row>
    <row r="13" spans="1:17">
      <c r="A13">
        <v>1</v>
      </c>
      <c r="B13" t="s">
        <v>2</v>
      </c>
      <c r="C13" t="s">
        <v>3</v>
      </c>
      <c r="D13">
        <v>2012</v>
      </c>
      <c r="E13" t="s">
        <v>219</v>
      </c>
      <c r="F13" t="s">
        <v>234</v>
      </c>
      <c r="G13" t="s">
        <v>228</v>
      </c>
      <c r="I13" s="6">
        <v>1889</v>
      </c>
      <c r="J13" s="6"/>
      <c r="K13" s="6"/>
      <c r="L13" s="6"/>
      <c r="M13" s="6"/>
      <c r="N13" s="6">
        <v>35473</v>
      </c>
      <c r="O13" s="6">
        <v>5321</v>
      </c>
      <c r="P13" s="7">
        <v>6.2649243831254973</v>
      </c>
      <c r="Q13" s="7"/>
    </row>
    <row r="14" spans="1:17">
      <c r="A14">
        <v>1</v>
      </c>
      <c r="B14" t="s">
        <v>2</v>
      </c>
      <c r="C14" t="s">
        <v>3</v>
      </c>
      <c r="D14">
        <v>2013</v>
      </c>
      <c r="E14" t="s">
        <v>219</v>
      </c>
      <c r="F14" t="s">
        <v>234</v>
      </c>
      <c r="G14" t="s">
        <v>228</v>
      </c>
      <c r="I14" s="6">
        <v>1959</v>
      </c>
      <c r="J14" s="6"/>
      <c r="K14" s="6"/>
      <c r="L14" s="6"/>
      <c r="M14" s="6"/>
      <c r="N14" s="6">
        <v>35750</v>
      </c>
      <c r="O14" s="6">
        <v>3933</v>
      </c>
      <c r="P14" s="7">
        <v>6.1570858346167139</v>
      </c>
      <c r="Q14" s="7"/>
    </row>
    <row r="15" spans="1:17">
      <c r="A15">
        <v>1</v>
      </c>
      <c r="B15" t="s">
        <v>2</v>
      </c>
      <c r="C15" t="s">
        <v>3</v>
      </c>
      <c r="D15">
        <v>2014</v>
      </c>
      <c r="E15" t="s">
        <v>219</v>
      </c>
      <c r="F15" t="s">
        <v>234</v>
      </c>
      <c r="G15" t="s">
        <v>228</v>
      </c>
      <c r="I15" s="6">
        <v>1575</v>
      </c>
      <c r="J15" s="6"/>
      <c r="K15" s="6"/>
      <c r="L15" s="6"/>
      <c r="M15" s="6"/>
      <c r="N15" s="6">
        <v>35760</v>
      </c>
      <c r="O15" s="6">
        <v>2575</v>
      </c>
      <c r="P15" s="7">
        <v>4.7461202350459546</v>
      </c>
      <c r="Q15" s="7"/>
    </row>
    <row r="16" spans="1:17">
      <c r="A16">
        <v>1</v>
      </c>
      <c r="B16" t="s">
        <v>2</v>
      </c>
      <c r="C16" t="s">
        <v>3</v>
      </c>
      <c r="D16">
        <v>2015</v>
      </c>
      <c r="E16" t="s">
        <v>219</v>
      </c>
      <c r="F16" t="s">
        <v>234</v>
      </c>
      <c r="G16" t="s">
        <v>228</v>
      </c>
      <c r="I16" s="6">
        <v>1585</v>
      </c>
      <c r="J16" s="6"/>
      <c r="K16" s="6"/>
      <c r="L16" s="6"/>
      <c r="M16" s="6"/>
      <c r="N16" s="6">
        <v>32715</v>
      </c>
      <c r="O16" s="6">
        <v>2192</v>
      </c>
      <c r="P16" s="7">
        <v>5.1928054254168989</v>
      </c>
      <c r="Q16" s="7"/>
    </row>
    <row r="17" spans="1:17">
      <c r="A17">
        <v>1</v>
      </c>
      <c r="B17" t="s">
        <v>2</v>
      </c>
      <c r="C17" t="s">
        <v>3</v>
      </c>
      <c r="D17">
        <v>2016</v>
      </c>
      <c r="E17" t="s">
        <v>219</v>
      </c>
      <c r="F17" t="s">
        <v>234</v>
      </c>
      <c r="G17" t="s">
        <v>228</v>
      </c>
      <c r="I17" s="6">
        <v>1428</v>
      </c>
      <c r="N17" s="6">
        <v>31773</v>
      </c>
      <c r="O17" s="6">
        <v>1748</v>
      </c>
      <c r="P17" s="7">
        <v>4.7560366361365531</v>
      </c>
      <c r="Q17" s="7"/>
    </row>
    <row r="18" spans="1:17">
      <c r="A18" s="2">
        <v>1</v>
      </c>
      <c r="B18" s="2" t="s">
        <v>4</v>
      </c>
      <c r="C18" s="2" t="s">
        <v>5</v>
      </c>
      <c r="D18" s="2">
        <v>2000</v>
      </c>
      <c r="E18" t="s">
        <v>219</v>
      </c>
      <c r="F18" t="s">
        <v>236</v>
      </c>
      <c r="G18" s="11" t="s">
        <v>6</v>
      </c>
      <c r="H18" t="s">
        <v>237</v>
      </c>
      <c r="I18" s="2">
        <v>54</v>
      </c>
      <c r="J18" s="2">
        <v>12</v>
      </c>
      <c r="K18" s="2">
        <v>3</v>
      </c>
      <c r="L18" s="2">
        <v>1</v>
      </c>
      <c r="M18" s="2"/>
      <c r="N18" s="2">
        <v>759</v>
      </c>
      <c r="O18" s="2">
        <v>51</v>
      </c>
      <c r="P18" s="12">
        <v>7.6271186440677967</v>
      </c>
      <c r="Q18" s="7"/>
    </row>
    <row r="19" spans="1:17">
      <c r="A19" s="1">
        <v>1</v>
      </c>
      <c r="B19" s="2" t="s">
        <v>4</v>
      </c>
      <c r="C19" s="2" t="s">
        <v>5</v>
      </c>
      <c r="D19" s="2">
        <v>2001</v>
      </c>
      <c r="E19" t="s">
        <v>219</v>
      </c>
      <c r="F19" t="s">
        <v>236</v>
      </c>
      <c r="G19" s="11" t="s">
        <v>6</v>
      </c>
      <c r="H19" t="s">
        <v>237</v>
      </c>
      <c r="I19" s="2">
        <v>55</v>
      </c>
      <c r="J19" s="2">
        <v>14</v>
      </c>
      <c r="K19" s="2"/>
      <c r="L19" s="2"/>
      <c r="M19" s="2"/>
      <c r="N19" s="2">
        <v>753</v>
      </c>
      <c r="O19" s="2">
        <v>36</v>
      </c>
      <c r="P19" s="12">
        <v>7.670850767085077</v>
      </c>
      <c r="Q19" s="7"/>
    </row>
    <row r="20" spans="1:17">
      <c r="A20" s="1">
        <v>1</v>
      </c>
      <c r="B20" s="2" t="s">
        <v>4</v>
      </c>
      <c r="C20" s="2" t="s">
        <v>5</v>
      </c>
      <c r="D20" s="2">
        <v>2002</v>
      </c>
      <c r="E20" t="s">
        <v>219</v>
      </c>
      <c r="F20" t="s">
        <v>236</v>
      </c>
      <c r="G20" s="13" t="s">
        <v>6</v>
      </c>
      <c r="H20" t="s">
        <v>237</v>
      </c>
      <c r="I20" s="2">
        <v>49</v>
      </c>
      <c r="J20" s="2">
        <v>9</v>
      </c>
      <c r="K20" s="2"/>
      <c r="L20" s="2"/>
      <c r="M20" s="2"/>
      <c r="N20" s="2">
        <v>772</v>
      </c>
      <c r="O20" s="2">
        <v>39</v>
      </c>
      <c r="P20" s="12">
        <v>6.6848567530695773</v>
      </c>
      <c r="Q20" s="7"/>
    </row>
    <row r="21" spans="1:17">
      <c r="A21" s="1">
        <v>1</v>
      </c>
      <c r="B21" s="2" t="s">
        <v>4</v>
      </c>
      <c r="C21" s="2" t="s">
        <v>5</v>
      </c>
      <c r="D21" s="2">
        <v>2003</v>
      </c>
      <c r="E21" t="s">
        <v>219</v>
      </c>
      <c r="F21" t="s">
        <v>236</v>
      </c>
      <c r="G21" s="13" t="s">
        <v>6</v>
      </c>
      <c r="H21" t="s">
        <v>237</v>
      </c>
      <c r="I21" s="2">
        <v>61</v>
      </c>
      <c r="J21" s="2">
        <v>11</v>
      </c>
      <c r="K21" s="2">
        <v>4</v>
      </c>
      <c r="L21" s="2">
        <v>1</v>
      </c>
      <c r="M21" s="2"/>
      <c r="N21" s="2">
        <v>750</v>
      </c>
      <c r="O21" s="2">
        <v>34</v>
      </c>
      <c r="P21" s="12">
        <v>8.5195530726256976</v>
      </c>
      <c r="Q21" s="7"/>
    </row>
    <row r="22" spans="1:17">
      <c r="A22" s="1">
        <v>1</v>
      </c>
      <c r="B22" s="2" t="s">
        <v>4</v>
      </c>
      <c r="C22" s="2" t="s">
        <v>5</v>
      </c>
      <c r="D22" s="2">
        <v>2004</v>
      </c>
      <c r="E22" t="s">
        <v>219</v>
      </c>
      <c r="F22" t="s">
        <v>236</v>
      </c>
      <c r="G22" s="13" t="s">
        <v>6</v>
      </c>
      <c r="H22" t="s">
        <v>237</v>
      </c>
      <c r="I22" s="2">
        <v>58</v>
      </c>
      <c r="J22" s="2">
        <v>13</v>
      </c>
      <c r="K22" s="2">
        <v>5</v>
      </c>
      <c r="L22" s="2">
        <v>1</v>
      </c>
      <c r="M22" s="2"/>
      <c r="N22" s="2">
        <v>813</v>
      </c>
      <c r="O22" s="2">
        <v>41</v>
      </c>
      <c r="P22" s="12">
        <v>7.5129533678756477</v>
      </c>
      <c r="Q22" s="7"/>
    </row>
    <row r="23" spans="1:17">
      <c r="A23" s="1">
        <v>1</v>
      </c>
      <c r="B23" s="2" t="s">
        <v>4</v>
      </c>
      <c r="C23" s="2" t="s">
        <v>5</v>
      </c>
      <c r="D23" s="2">
        <v>2005</v>
      </c>
      <c r="E23" t="s">
        <v>219</v>
      </c>
      <c r="F23" t="s">
        <v>236</v>
      </c>
      <c r="G23" s="13" t="s">
        <v>6</v>
      </c>
      <c r="H23" t="s">
        <v>237</v>
      </c>
      <c r="I23" s="2">
        <v>50</v>
      </c>
      <c r="J23" s="2">
        <v>9</v>
      </c>
      <c r="K23" s="2">
        <v>1</v>
      </c>
      <c r="L23" s="2"/>
      <c r="M23" s="2"/>
      <c r="N23" s="2">
        <v>818</v>
      </c>
      <c r="O23" s="2">
        <v>56</v>
      </c>
      <c r="P23" s="12">
        <v>6.5616797900262469</v>
      </c>
      <c r="Q23" s="7"/>
    </row>
    <row r="24" spans="1:17">
      <c r="A24" s="1">
        <v>1</v>
      </c>
      <c r="B24" s="2" t="s">
        <v>4</v>
      </c>
      <c r="C24" s="2" t="s">
        <v>5</v>
      </c>
      <c r="D24" s="2">
        <v>2006</v>
      </c>
      <c r="E24" t="s">
        <v>219</v>
      </c>
      <c r="F24" t="s">
        <v>236</v>
      </c>
      <c r="G24" s="13" t="s">
        <v>6</v>
      </c>
      <c r="H24" t="s">
        <v>237</v>
      </c>
      <c r="I24" s="2">
        <v>46</v>
      </c>
      <c r="J24" s="2">
        <v>7</v>
      </c>
      <c r="K24" s="2">
        <v>4</v>
      </c>
      <c r="L24" s="2"/>
      <c r="M24" s="2"/>
      <c r="N24" s="2">
        <v>833</v>
      </c>
      <c r="O24" s="2">
        <v>55</v>
      </c>
      <c r="P24" s="12">
        <v>5.9125964010282779</v>
      </c>
      <c r="Q24" s="7"/>
    </row>
    <row r="25" spans="1:17">
      <c r="A25" s="1">
        <v>1</v>
      </c>
      <c r="B25" s="2" t="s">
        <v>4</v>
      </c>
      <c r="C25" s="2" t="s">
        <v>5</v>
      </c>
      <c r="D25" s="2">
        <v>2007</v>
      </c>
      <c r="E25" t="s">
        <v>219</v>
      </c>
      <c r="F25" t="s">
        <v>236</v>
      </c>
      <c r="G25" s="13" t="s">
        <v>6</v>
      </c>
      <c r="H25" t="s">
        <v>237</v>
      </c>
      <c r="I25" s="2">
        <v>48</v>
      </c>
      <c r="J25" s="2">
        <v>12</v>
      </c>
      <c r="K25" s="2">
        <v>3</v>
      </c>
      <c r="L25" s="2">
        <v>1</v>
      </c>
      <c r="M25" s="2"/>
      <c r="N25" s="2">
        <v>818</v>
      </c>
      <c r="O25" s="2">
        <v>53</v>
      </c>
      <c r="P25" s="12">
        <v>6.2745098039215685</v>
      </c>
      <c r="Q25" s="7"/>
    </row>
    <row r="26" spans="1:17">
      <c r="A26" s="1">
        <v>1</v>
      </c>
      <c r="B26" s="2" t="s">
        <v>4</v>
      </c>
      <c r="C26" s="2" t="s">
        <v>5</v>
      </c>
      <c r="D26" s="2">
        <v>2008</v>
      </c>
      <c r="E26" t="s">
        <v>219</v>
      </c>
      <c r="F26" t="s">
        <v>236</v>
      </c>
      <c r="G26" s="13" t="s">
        <v>6</v>
      </c>
      <c r="H26" t="s">
        <v>237</v>
      </c>
      <c r="I26" s="2">
        <v>55</v>
      </c>
      <c r="J26" s="2">
        <v>10</v>
      </c>
      <c r="K26" s="2">
        <v>2</v>
      </c>
      <c r="L26" s="2">
        <v>1</v>
      </c>
      <c r="M26" s="2"/>
      <c r="N26" s="2">
        <v>861</v>
      </c>
      <c r="O26" s="2">
        <v>47</v>
      </c>
      <c r="P26" s="12">
        <v>6.756756756756757</v>
      </c>
      <c r="Q26" s="7"/>
    </row>
    <row r="27" spans="1:17">
      <c r="A27" s="1">
        <v>1</v>
      </c>
      <c r="B27" s="2" t="s">
        <v>4</v>
      </c>
      <c r="C27" s="2" t="s">
        <v>5</v>
      </c>
      <c r="D27" s="2">
        <v>2009</v>
      </c>
      <c r="E27" t="s">
        <v>219</v>
      </c>
      <c r="F27" t="s">
        <v>236</v>
      </c>
      <c r="G27" s="13" t="s">
        <v>6</v>
      </c>
      <c r="H27" t="s">
        <v>237</v>
      </c>
      <c r="I27" s="2">
        <v>75</v>
      </c>
      <c r="J27" s="2">
        <v>14</v>
      </c>
      <c r="K27" s="2">
        <v>1</v>
      </c>
      <c r="L27" s="2"/>
      <c r="M27" s="2"/>
      <c r="N27" s="2">
        <v>838</v>
      </c>
      <c r="O27" s="2">
        <v>78</v>
      </c>
      <c r="P27" s="12">
        <v>9.8684210526315788</v>
      </c>
      <c r="Q27" s="7"/>
    </row>
    <row r="28" spans="1:17">
      <c r="A28" s="1">
        <v>1</v>
      </c>
      <c r="B28" s="2" t="s">
        <v>4</v>
      </c>
      <c r="C28" s="2" t="s">
        <v>5</v>
      </c>
      <c r="D28" s="2">
        <v>2010</v>
      </c>
      <c r="E28" t="s">
        <v>219</v>
      </c>
      <c r="F28" t="s">
        <v>236</v>
      </c>
      <c r="G28" s="13" t="s">
        <v>6</v>
      </c>
      <c r="H28" t="s">
        <v>237</v>
      </c>
      <c r="I28" s="2">
        <v>59</v>
      </c>
      <c r="J28" s="2">
        <v>10</v>
      </c>
      <c r="K28" s="2">
        <v>2</v>
      </c>
      <c r="L28" s="2">
        <v>1</v>
      </c>
      <c r="M28" s="2"/>
      <c r="N28" s="2">
        <v>828</v>
      </c>
      <c r="O28" s="2">
        <v>84</v>
      </c>
      <c r="P28" s="12">
        <v>7.93010752688172</v>
      </c>
      <c r="Q28" s="7"/>
    </row>
    <row r="29" spans="1:17">
      <c r="A29" s="1">
        <v>1</v>
      </c>
      <c r="B29" s="2" t="s">
        <v>4</v>
      </c>
      <c r="C29" s="2" t="s">
        <v>5</v>
      </c>
      <c r="D29" s="2">
        <v>2011</v>
      </c>
      <c r="E29" t="s">
        <v>219</v>
      </c>
      <c r="F29" t="s">
        <v>236</v>
      </c>
      <c r="G29" s="13" t="s">
        <v>6</v>
      </c>
      <c r="H29" t="s">
        <v>237</v>
      </c>
      <c r="I29" s="2">
        <v>64</v>
      </c>
      <c r="J29" s="2">
        <v>8</v>
      </c>
      <c r="K29" s="2">
        <v>2</v>
      </c>
      <c r="L29" s="2">
        <v>1</v>
      </c>
      <c r="M29" s="2"/>
      <c r="N29" s="2">
        <v>793</v>
      </c>
      <c r="O29" s="2">
        <v>85</v>
      </c>
      <c r="P29" s="12">
        <v>9.0395480225988702</v>
      </c>
      <c r="Q29" s="7"/>
    </row>
    <row r="30" spans="1:17">
      <c r="A30" s="1">
        <v>1</v>
      </c>
      <c r="B30" s="2" t="s">
        <v>4</v>
      </c>
      <c r="C30" s="2" t="s">
        <v>5</v>
      </c>
      <c r="D30" s="2">
        <v>2012</v>
      </c>
      <c r="E30" t="s">
        <v>219</v>
      </c>
      <c r="F30" t="s">
        <v>236</v>
      </c>
      <c r="G30" s="13" t="s">
        <v>6</v>
      </c>
      <c r="H30" t="s">
        <v>237</v>
      </c>
      <c r="I30" s="2">
        <v>51</v>
      </c>
      <c r="J30" s="2">
        <v>7</v>
      </c>
      <c r="K30" s="2">
        <v>1</v>
      </c>
      <c r="L30" s="2"/>
      <c r="M30" s="2"/>
      <c r="N30" s="2">
        <v>737</v>
      </c>
      <c r="O30" s="2">
        <v>86</v>
      </c>
      <c r="P30" s="12">
        <v>7.8341013824884786</v>
      </c>
      <c r="Q30" s="7"/>
    </row>
    <row r="31" spans="1:17">
      <c r="A31" s="1">
        <v>2</v>
      </c>
      <c r="B31" t="s">
        <v>7</v>
      </c>
      <c r="C31" s="10" t="s">
        <v>8</v>
      </c>
      <c r="D31">
        <v>2000</v>
      </c>
      <c r="E31" t="s">
        <v>219</v>
      </c>
      <c r="F31" t="s">
        <v>9</v>
      </c>
      <c r="G31" s="10" t="s">
        <v>238</v>
      </c>
      <c r="I31" s="6">
        <v>130</v>
      </c>
      <c r="J31" s="6">
        <v>61</v>
      </c>
      <c r="K31" s="6">
        <v>24</v>
      </c>
      <c r="L31" s="6">
        <v>11</v>
      </c>
      <c r="M31" s="6"/>
      <c r="N31" s="6">
        <v>1519</v>
      </c>
      <c r="O31" s="6">
        <v>0</v>
      </c>
      <c r="P31" s="7">
        <v>8.5582620144832138</v>
      </c>
      <c r="Q31" s="7"/>
    </row>
    <row r="32" spans="1:17">
      <c r="A32" s="1">
        <v>2</v>
      </c>
      <c r="B32" t="s">
        <v>7</v>
      </c>
      <c r="C32" s="10" t="s">
        <v>8</v>
      </c>
      <c r="D32">
        <v>2001</v>
      </c>
      <c r="E32" t="s">
        <v>219</v>
      </c>
      <c r="F32" t="s">
        <v>9</v>
      </c>
      <c r="G32" s="10" t="s">
        <v>238</v>
      </c>
      <c r="I32" s="6">
        <v>95</v>
      </c>
      <c r="J32" s="6">
        <v>23</v>
      </c>
      <c r="K32" s="6">
        <v>9</v>
      </c>
      <c r="L32" s="6">
        <v>5</v>
      </c>
      <c r="M32" s="6"/>
      <c r="N32" s="6">
        <v>1472</v>
      </c>
      <c r="O32" s="6">
        <v>0</v>
      </c>
      <c r="P32" s="7">
        <v>6.453804347826086</v>
      </c>
      <c r="Q32" s="7"/>
    </row>
    <row r="33" spans="1:17">
      <c r="A33">
        <v>2</v>
      </c>
      <c r="B33" t="s">
        <v>7</v>
      </c>
      <c r="C33" s="10" t="s">
        <v>8</v>
      </c>
      <c r="D33">
        <v>2008</v>
      </c>
      <c r="E33" t="s">
        <v>219</v>
      </c>
      <c r="F33" t="s">
        <v>9</v>
      </c>
      <c r="G33" s="10" t="s">
        <v>238</v>
      </c>
      <c r="I33" s="6">
        <v>115</v>
      </c>
      <c r="J33" s="6">
        <v>67</v>
      </c>
      <c r="K33" s="6">
        <v>28</v>
      </c>
      <c r="L33" s="6">
        <v>13</v>
      </c>
      <c r="M33" s="6"/>
      <c r="N33" s="6">
        <v>1438</v>
      </c>
      <c r="O33" s="6">
        <v>0</v>
      </c>
      <c r="P33" s="7">
        <v>7.9972183588317103</v>
      </c>
      <c r="Q33" s="7"/>
    </row>
    <row r="34" spans="1:17">
      <c r="A34">
        <v>2</v>
      </c>
      <c r="B34" t="s">
        <v>7</v>
      </c>
      <c r="C34" s="10" t="s">
        <v>8</v>
      </c>
      <c r="D34">
        <v>2009</v>
      </c>
      <c r="E34" t="s">
        <v>219</v>
      </c>
      <c r="F34" t="s">
        <v>9</v>
      </c>
      <c r="G34" s="10" t="s">
        <v>238</v>
      </c>
      <c r="I34" s="6">
        <v>122</v>
      </c>
      <c r="J34" s="6">
        <v>82</v>
      </c>
      <c r="K34" s="6">
        <v>38</v>
      </c>
      <c r="L34" s="6">
        <v>15</v>
      </c>
      <c r="M34" s="6"/>
      <c r="N34" s="6">
        <v>1418</v>
      </c>
      <c r="O34" s="6">
        <v>0</v>
      </c>
      <c r="P34" s="7">
        <v>8.6036671368124118</v>
      </c>
      <c r="Q34" s="7"/>
    </row>
    <row r="35" spans="1:17">
      <c r="A35">
        <v>1</v>
      </c>
      <c r="B35" t="s">
        <v>10</v>
      </c>
      <c r="C35" t="s">
        <v>11</v>
      </c>
      <c r="D35">
        <v>2000</v>
      </c>
      <c r="E35" t="s">
        <v>219</v>
      </c>
      <c r="F35" t="s">
        <v>239</v>
      </c>
      <c r="G35" s="4" t="s">
        <v>12</v>
      </c>
      <c r="H35" t="s">
        <v>240</v>
      </c>
      <c r="I35" s="6">
        <v>49120</v>
      </c>
      <c r="J35" s="6">
        <v>16836</v>
      </c>
      <c r="K35" s="6">
        <v>7220</v>
      </c>
      <c r="L35" s="6">
        <v>2643</v>
      </c>
      <c r="M35" s="6"/>
      <c r="N35" s="6">
        <v>701878</v>
      </c>
      <c r="O35" s="6">
        <v>19727</v>
      </c>
      <c r="P35" s="7">
        <v>7.2007517397174521</v>
      </c>
      <c r="Q35" s="7"/>
    </row>
    <row r="36" spans="1:17">
      <c r="A36">
        <v>1</v>
      </c>
      <c r="B36" t="s">
        <v>10</v>
      </c>
      <c r="C36" t="s">
        <v>11</v>
      </c>
      <c r="D36">
        <v>2001</v>
      </c>
      <c r="E36" t="s">
        <v>219</v>
      </c>
      <c r="F36" t="s">
        <v>239</v>
      </c>
      <c r="G36" s="8" t="s">
        <v>12</v>
      </c>
      <c r="H36" t="s">
        <v>240</v>
      </c>
      <c r="I36" s="6">
        <v>49355</v>
      </c>
      <c r="J36" s="6">
        <v>17431</v>
      </c>
      <c r="K36" s="6">
        <v>7554</v>
      </c>
      <c r="L36" s="6">
        <v>2877</v>
      </c>
      <c r="M36" s="6"/>
      <c r="N36" s="6">
        <v>683495</v>
      </c>
      <c r="O36" s="6">
        <v>13997</v>
      </c>
      <c r="P36" s="7">
        <v>7.3719413650227477</v>
      </c>
      <c r="Q36" s="7"/>
    </row>
    <row r="37" spans="1:17">
      <c r="A37">
        <v>1</v>
      </c>
      <c r="B37" t="s">
        <v>10</v>
      </c>
      <c r="C37" t="s">
        <v>11</v>
      </c>
      <c r="D37">
        <v>2002</v>
      </c>
      <c r="E37" t="s">
        <v>219</v>
      </c>
      <c r="F37" t="s">
        <v>239</v>
      </c>
      <c r="G37" s="8" t="s">
        <v>12</v>
      </c>
      <c r="H37" t="s">
        <v>240</v>
      </c>
      <c r="I37" s="6">
        <v>53139</v>
      </c>
      <c r="J37" s="6">
        <v>18882</v>
      </c>
      <c r="K37" s="6">
        <v>8066</v>
      </c>
      <c r="L37" s="6">
        <v>2996</v>
      </c>
      <c r="M37" s="6"/>
      <c r="N37" s="6">
        <v>694684</v>
      </c>
      <c r="O37" s="6">
        <v>11626</v>
      </c>
      <c r="P37" s="7">
        <v>7.7795736233233495</v>
      </c>
      <c r="Q37" s="7"/>
    </row>
    <row r="38" spans="1:17">
      <c r="A38">
        <v>1</v>
      </c>
      <c r="B38" t="s">
        <v>10</v>
      </c>
      <c r="C38" t="s">
        <v>11</v>
      </c>
      <c r="D38">
        <v>2003</v>
      </c>
      <c r="E38" t="s">
        <v>219</v>
      </c>
      <c r="F38" t="s">
        <v>239</v>
      </c>
      <c r="G38" s="8" t="s">
        <v>12</v>
      </c>
      <c r="H38" t="s">
        <v>240</v>
      </c>
      <c r="I38" s="6">
        <v>54718</v>
      </c>
      <c r="J38" s="6">
        <v>19166</v>
      </c>
      <c r="K38" s="6">
        <v>8137</v>
      </c>
      <c r="L38" s="6">
        <v>2846</v>
      </c>
      <c r="M38" s="6"/>
      <c r="N38" s="6">
        <v>697952</v>
      </c>
      <c r="O38" s="6">
        <v>11404</v>
      </c>
      <c r="P38" s="7">
        <v>7.970018119636209</v>
      </c>
      <c r="Q38" s="7"/>
    </row>
    <row r="39" spans="1:17">
      <c r="A39">
        <v>1</v>
      </c>
      <c r="B39" t="s">
        <v>10</v>
      </c>
      <c r="C39" t="s">
        <v>11</v>
      </c>
      <c r="D39">
        <v>2004</v>
      </c>
      <c r="E39" t="s">
        <v>219</v>
      </c>
      <c r="F39" t="s">
        <v>239</v>
      </c>
      <c r="G39" s="8" t="s">
        <v>12</v>
      </c>
      <c r="H39" t="s">
        <v>240</v>
      </c>
      <c r="I39" s="6">
        <v>54864</v>
      </c>
      <c r="J39" s="6">
        <v>19473</v>
      </c>
      <c r="K39" s="6">
        <v>8448</v>
      </c>
      <c r="L39" s="6">
        <v>3111</v>
      </c>
      <c r="M39" s="6"/>
      <c r="N39" s="6">
        <v>736261</v>
      </c>
      <c r="O39" s="6">
        <v>10708</v>
      </c>
      <c r="P39" s="7">
        <v>7.5616805388441648</v>
      </c>
      <c r="Q39" s="7"/>
    </row>
    <row r="40" spans="1:17">
      <c r="A40">
        <v>1</v>
      </c>
      <c r="B40" t="s">
        <v>10</v>
      </c>
      <c r="C40" t="s">
        <v>11</v>
      </c>
      <c r="D40">
        <v>2005</v>
      </c>
      <c r="E40" t="s">
        <v>219</v>
      </c>
      <c r="F40" t="s">
        <v>239</v>
      </c>
      <c r="G40" s="8" t="s">
        <v>12</v>
      </c>
      <c r="H40" t="s">
        <v>240</v>
      </c>
      <c r="I40" s="6">
        <v>51024</v>
      </c>
      <c r="J40" s="6">
        <v>18210</v>
      </c>
      <c r="K40" s="6">
        <v>7793</v>
      </c>
      <c r="L40" s="6">
        <v>2787</v>
      </c>
      <c r="M40" s="6"/>
      <c r="N40" s="6">
        <v>712220</v>
      </c>
      <c r="O40" s="6">
        <v>9173</v>
      </c>
      <c r="P40" s="7">
        <v>7.2575517710764714</v>
      </c>
      <c r="Q40" s="7"/>
    </row>
    <row r="41" spans="1:17">
      <c r="A41">
        <v>1</v>
      </c>
      <c r="B41" t="s">
        <v>10</v>
      </c>
      <c r="C41" t="s">
        <v>11</v>
      </c>
      <c r="D41">
        <v>2006</v>
      </c>
      <c r="E41" t="s">
        <v>219</v>
      </c>
      <c r="F41" t="s">
        <v>239</v>
      </c>
      <c r="G41" s="8" t="s">
        <v>12</v>
      </c>
      <c r="H41" t="s">
        <v>240</v>
      </c>
      <c r="I41" s="6">
        <v>49714</v>
      </c>
      <c r="J41" s="6">
        <v>17841</v>
      </c>
      <c r="K41" s="6">
        <v>7606</v>
      </c>
      <c r="L41" s="6">
        <v>2686</v>
      </c>
      <c r="M41" s="6"/>
      <c r="N41" s="6">
        <v>696451</v>
      </c>
      <c r="O41" s="6">
        <v>6577</v>
      </c>
      <c r="P41" s="7">
        <v>7.2062434589504747</v>
      </c>
      <c r="Q41" s="7"/>
    </row>
    <row r="42" spans="1:17">
      <c r="A42">
        <v>1</v>
      </c>
      <c r="B42" t="s">
        <v>10</v>
      </c>
      <c r="C42" t="s">
        <v>11</v>
      </c>
      <c r="D42">
        <v>2007</v>
      </c>
      <c r="E42" t="s">
        <v>219</v>
      </c>
      <c r="F42" t="s">
        <v>239</v>
      </c>
      <c r="G42" s="8" t="s">
        <v>12</v>
      </c>
      <c r="H42" t="s">
        <v>240</v>
      </c>
      <c r="I42" s="6">
        <v>49948</v>
      </c>
      <c r="J42" s="6">
        <v>17935</v>
      </c>
      <c r="K42" s="6">
        <v>7633</v>
      </c>
      <c r="L42" s="6">
        <v>2722</v>
      </c>
      <c r="M42" s="6"/>
      <c r="N42" s="6">
        <v>700792</v>
      </c>
      <c r="O42" s="6">
        <v>7675</v>
      </c>
      <c r="P42" s="7">
        <v>7.2062869616529381</v>
      </c>
      <c r="Q42" s="7"/>
    </row>
    <row r="43" spans="1:17">
      <c r="A43">
        <v>1</v>
      </c>
      <c r="B43" t="s">
        <v>10</v>
      </c>
      <c r="C43" t="s">
        <v>11</v>
      </c>
      <c r="D43">
        <v>2008</v>
      </c>
      <c r="E43" t="s">
        <v>219</v>
      </c>
      <c r="F43" t="s">
        <v>239</v>
      </c>
      <c r="G43" s="8" t="s">
        <v>12</v>
      </c>
      <c r="H43" t="s">
        <v>240</v>
      </c>
      <c r="I43" s="6">
        <v>53770</v>
      </c>
      <c r="J43" s="6">
        <v>19268</v>
      </c>
      <c r="K43" s="6">
        <v>8224</v>
      </c>
      <c r="L43" s="6">
        <v>2884</v>
      </c>
      <c r="M43" s="6"/>
      <c r="N43" s="6">
        <v>746460</v>
      </c>
      <c r="O43" s="6">
        <v>7465</v>
      </c>
      <c r="P43" s="7">
        <v>7.2760979438291198</v>
      </c>
      <c r="Q43" s="7"/>
    </row>
    <row r="44" spans="1:17">
      <c r="A44">
        <v>1</v>
      </c>
      <c r="B44" t="s">
        <v>10</v>
      </c>
      <c r="C44" t="s">
        <v>11</v>
      </c>
      <c r="D44">
        <v>2009</v>
      </c>
      <c r="E44" t="s">
        <v>219</v>
      </c>
      <c r="F44" t="s">
        <v>239</v>
      </c>
      <c r="G44" s="8" t="s">
        <v>12</v>
      </c>
      <c r="H44" t="s">
        <v>240</v>
      </c>
      <c r="I44" s="6">
        <v>52515</v>
      </c>
      <c r="J44" s="6">
        <v>18791</v>
      </c>
      <c r="K44" s="6">
        <v>8144</v>
      </c>
      <c r="L44" s="6">
        <v>2941</v>
      </c>
      <c r="M44" s="6"/>
      <c r="N44" s="6">
        <v>745336</v>
      </c>
      <c r="O44" s="6">
        <v>7856</v>
      </c>
      <c r="P44" s="7">
        <v>7.1208710744698163</v>
      </c>
      <c r="Q44" s="7"/>
    </row>
    <row r="45" spans="1:17">
      <c r="A45">
        <v>1</v>
      </c>
      <c r="B45" t="s">
        <v>10</v>
      </c>
      <c r="C45" t="s">
        <v>11</v>
      </c>
      <c r="D45">
        <v>2010</v>
      </c>
      <c r="E45" t="s">
        <v>219</v>
      </c>
      <c r="F45" t="s">
        <v>239</v>
      </c>
      <c r="G45" s="8" t="s">
        <v>12</v>
      </c>
      <c r="H45" t="s">
        <v>240</v>
      </c>
      <c r="I45" s="6">
        <v>54000</v>
      </c>
      <c r="J45" s="6">
        <v>18815</v>
      </c>
      <c r="K45" s="6">
        <v>7966</v>
      </c>
      <c r="L45" s="6">
        <v>3078</v>
      </c>
      <c r="M45" s="6"/>
      <c r="N45" s="6">
        <v>756176</v>
      </c>
      <c r="O45" s="6">
        <v>10317</v>
      </c>
      <c r="P45" s="7">
        <v>7.2399743114985533</v>
      </c>
      <c r="Q45" s="7"/>
    </row>
    <row r="46" spans="1:17">
      <c r="A46">
        <v>1</v>
      </c>
      <c r="B46" t="s">
        <v>10</v>
      </c>
      <c r="C46" t="s">
        <v>11</v>
      </c>
      <c r="D46">
        <v>2011</v>
      </c>
      <c r="E46" t="s">
        <v>219</v>
      </c>
      <c r="F46" t="s">
        <v>239</v>
      </c>
      <c r="G46" s="8" t="s">
        <v>12</v>
      </c>
      <c r="H46" t="s">
        <v>240</v>
      </c>
      <c r="I46" s="6">
        <v>53956</v>
      </c>
      <c r="J46" s="6">
        <v>19475</v>
      </c>
      <c r="K46" s="6">
        <v>8305</v>
      </c>
      <c r="L46" s="6">
        <v>2999</v>
      </c>
      <c r="M46" s="6"/>
      <c r="N46" s="6">
        <v>758042</v>
      </c>
      <c r="O46" s="6">
        <v>7390</v>
      </c>
      <c r="P46" s="7">
        <v>7.187884665597374</v>
      </c>
      <c r="Q46" s="7"/>
    </row>
    <row r="47" spans="1:17">
      <c r="A47">
        <v>1</v>
      </c>
      <c r="B47" t="s">
        <v>10</v>
      </c>
      <c r="C47" t="s">
        <v>11</v>
      </c>
      <c r="D47">
        <v>2012</v>
      </c>
      <c r="E47" t="s">
        <v>219</v>
      </c>
      <c r="F47" t="s">
        <v>239</v>
      </c>
      <c r="G47" s="8" t="s">
        <v>12</v>
      </c>
      <c r="H47" t="s">
        <v>240</v>
      </c>
      <c r="I47" s="6">
        <v>52112</v>
      </c>
      <c r="J47" s="6">
        <v>18653</v>
      </c>
      <c r="K47" s="6">
        <v>8050</v>
      </c>
      <c r="L47" s="6">
        <v>3005</v>
      </c>
      <c r="M47" s="6"/>
      <c r="N47" s="6">
        <v>738318</v>
      </c>
      <c r="O47" s="6">
        <v>10273</v>
      </c>
      <c r="P47" s="7">
        <v>7.1577993118557224</v>
      </c>
      <c r="Q47" s="7"/>
    </row>
    <row r="48" spans="1:17">
      <c r="A48">
        <v>1</v>
      </c>
      <c r="B48" t="s">
        <v>10</v>
      </c>
      <c r="C48" t="s">
        <v>11</v>
      </c>
      <c r="D48">
        <v>2013</v>
      </c>
      <c r="E48" t="s">
        <v>219</v>
      </c>
      <c r="F48" t="s">
        <v>239</v>
      </c>
      <c r="G48" s="8" t="s">
        <v>12</v>
      </c>
      <c r="H48" t="s">
        <v>240</v>
      </c>
      <c r="I48" s="6">
        <v>55371</v>
      </c>
      <c r="J48" s="6">
        <v>19493</v>
      </c>
      <c r="K48" s="6">
        <v>8520</v>
      </c>
      <c r="L48" s="6">
        <v>3245</v>
      </c>
      <c r="M48" s="6"/>
      <c r="N48" s="6">
        <v>754603</v>
      </c>
      <c r="O48" s="6">
        <v>7489</v>
      </c>
      <c r="P48" s="7">
        <v>7.4113187545675769</v>
      </c>
      <c r="Q48" s="7"/>
    </row>
    <row r="49" spans="1:17">
      <c r="A49">
        <v>1</v>
      </c>
      <c r="B49" t="s">
        <v>10</v>
      </c>
      <c r="C49" t="s">
        <v>11</v>
      </c>
      <c r="D49">
        <v>2014</v>
      </c>
      <c r="E49" t="s">
        <v>219</v>
      </c>
      <c r="F49" t="s">
        <v>239</v>
      </c>
      <c r="G49" s="8" t="s">
        <v>12</v>
      </c>
      <c r="H49" t="s">
        <v>240</v>
      </c>
      <c r="I49" s="6">
        <v>55182</v>
      </c>
      <c r="J49" s="6">
        <v>19625</v>
      </c>
      <c r="K49" s="6">
        <v>8714</v>
      </c>
      <c r="L49" s="6">
        <v>3321</v>
      </c>
      <c r="M49" s="6"/>
      <c r="N49" s="6">
        <v>777012</v>
      </c>
      <c r="O49" s="6">
        <v>7283</v>
      </c>
      <c r="P49" s="7">
        <v>7.1690166279300902</v>
      </c>
      <c r="Q49" s="7"/>
    </row>
    <row r="50" spans="1:17">
      <c r="A50">
        <v>1</v>
      </c>
      <c r="B50" t="s">
        <v>10</v>
      </c>
      <c r="C50" t="s">
        <v>11</v>
      </c>
      <c r="D50">
        <v>2015</v>
      </c>
      <c r="E50" t="s">
        <v>219</v>
      </c>
      <c r="F50" t="s">
        <v>239</v>
      </c>
      <c r="G50" s="8" t="s">
        <v>12</v>
      </c>
      <c r="H50" t="s">
        <v>240</v>
      </c>
      <c r="I50" s="6">
        <v>54658</v>
      </c>
      <c r="J50" s="6">
        <v>19566</v>
      </c>
      <c r="K50" s="6">
        <v>8531</v>
      </c>
      <c r="L50" s="6">
        <v>3156</v>
      </c>
      <c r="M50" s="6"/>
      <c r="N50" s="6">
        <v>770040</v>
      </c>
      <c r="O50" s="6">
        <v>11347</v>
      </c>
      <c r="P50" s="7">
        <v>7.2042314875713886</v>
      </c>
      <c r="Q50" s="7"/>
    </row>
    <row r="51" spans="1:17">
      <c r="A51">
        <v>1</v>
      </c>
      <c r="B51" t="s">
        <v>10</v>
      </c>
      <c r="C51" t="s">
        <v>11</v>
      </c>
      <c r="D51">
        <v>2016</v>
      </c>
      <c r="E51" t="s">
        <v>219</v>
      </c>
      <c r="F51" t="s">
        <v>239</v>
      </c>
      <c r="G51" s="8" t="s">
        <v>12</v>
      </c>
      <c r="H51" t="s">
        <v>240</v>
      </c>
      <c r="I51" s="6">
        <v>52323</v>
      </c>
      <c r="N51" s="6">
        <v>766353</v>
      </c>
      <c r="O51" s="6">
        <v>38318</v>
      </c>
      <c r="P51" s="7">
        <f>SUM(I51/(N51-O51))*100</f>
        <v>7.1868797516602907</v>
      </c>
      <c r="Q51" s="7"/>
    </row>
    <row r="52" spans="1:17">
      <c r="A52">
        <v>2</v>
      </c>
      <c r="B52" t="s">
        <v>13</v>
      </c>
      <c r="C52" t="s">
        <v>14</v>
      </c>
      <c r="D52">
        <v>2000</v>
      </c>
      <c r="E52" t="s">
        <v>219</v>
      </c>
      <c r="F52" t="s">
        <v>241</v>
      </c>
      <c r="G52" s="10" t="s">
        <v>242</v>
      </c>
      <c r="H52" t="s">
        <v>243</v>
      </c>
      <c r="I52" s="6">
        <v>2899</v>
      </c>
      <c r="J52" s="6">
        <v>860</v>
      </c>
      <c r="K52" s="6">
        <v>303</v>
      </c>
      <c r="L52" s="6">
        <v>101</v>
      </c>
      <c r="M52" s="6"/>
      <c r="N52" s="6">
        <v>34276</v>
      </c>
      <c r="O52" s="6">
        <v>0</v>
      </c>
      <c r="P52" s="7">
        <v>8.4578130470299904</v>
      </c>
      <c r="Q52" s="7"/>
    </row>
    <row r="53" spans="1:17">
      <c r="A53">
        <v>2</v>
      </c>
      <c r="B53" t="s">
        <v>13</v>
      </c>
      <c r="C53" t="s">
        <v>14</v>
      </c>
      <c r="D53">
        <v>2001</v>
      </c>
      <c r="E53" t="s">
        <v>219</v>
      </c>
      <c r="F53" t="s">
        <v>241</v>
      </c>
      <c r="G53" s="10" t="s">
        <v>242</v>
      </c>
      <c r="H53" t="s">
        <v>243</v>
      </c>
      <c r="I53" s="6">
        <v>2335</v>
      </c>
      <c r="J53" s="6">
        <v>735</v>
      </c>
      <c r="K53" s="6">
        <v>254</v>
      </c>
      <c r="L53" s="6">
        <v>89</v>
      </c>
      <c r="M53" s="6"/>
      <c r="N53" s="6">
        <v>32065</v>
      </c>
      <c r="O53" s="6">
        <v>0</v>
      </c>
      <c r="P53" s="7">
        <v>7.2820832683611423</v>
      </c>
      <c r="Q53" s="7"/>
    </row>
    <row r="54" spans="1:17">
      <c r="A54">
        <v>2</v>
      </c>
      <c r="B54" t="s">
        <v>13</v>
      </c>
      <c r="C54" t="s">
        <v>14</v>
      </c>
      <c r="D54">
        <v>2002</v>
      </c>
      <c r="E54" t="s">
        <v>219</v>
      </c>
      <c r="F54" t="s">
        <v>241</v>
      </c>
      <c r="G54" s="10" t="s">
        <v>242</v>
      </c>
      <c r="H54" t="s">
        <v>243</v>
      </c>
      <c r="I54" s="6">
        <v>2577</v>
      </c>
      <c r="J54" s="6">
        <v>722</v>
      </c>
      <c r="K54" s="6">
        <v>236</v>
      </c>
      <c r="L54" s="6">
        <v>92</v>
      </c>
      <c r="M54" s="6"/>
      <c r="N54" s="6">
        <v>32229</v>
      </c>
      <c r="O54" s="6">
        <v>0</v>
      </c>
      <c r="P54" s="7">
        <v>7.9959043097831142</v>
      </c>
      <c r="Q54" s="7"/>
    </row>
    <row r="55" spans="1:17">
      <c r="A55">
        <v>2</v>
      </c>
      <c r="B55" t="s">
        <v>13</v>
      </c>
      <c r="C55" t="s">
        <v>14</v>
      </c>
      <c r="D55">
        <v>2003</v>
      </c>
      <c r="E55" t="s">
        <v>219</v>
      </c>
      <c r="F55" t="s">
        <v>241</v>
      </c>
      <c r="G55" s="10" t="s">
        <v>242</v>
      </c>
      <c r="H55" t="s">
        <v>243</v>
      </c>
      <c r="I55" s="6">
        <v>2928</v>
      </c>
      <c r="J55" s="6">
        <v>853</v>
      </c>
      <c r="K55" s="6">
        <v>294</v>
      </c>
      <c r="L55" s="6">
        <v>130</v>
      </c>
      <c r="M55" s="6"/>
      <c r="N55" s="6">
        <v>35793</v>
      </c>
      <c r="O55" s="6">
        <v>0</v>
      </c>
      <c r="P55" s="7">
        <v>8.1803704634984502</v>
      </c>
      <c r="Q55" s="7"/>
    </row>
    <row r="56" spans="1:17">
      <c r="A56">
        <v>1</v>
      </c>
      <c r="B56" t="s">
        <v>13</v>
      </c>
      <c r="C56" t="s">
        <v>14</v>
      </c>
      <c r="D56">
        <v>2004</v>
      </c>
      <c r="E56" t="s">
        <v>219</v>
      </c>
      <c r="F56" t="s">
        <v>241</v>
      </c>
      <c r="G56" s="10" t="s">
        <v>242</v>
      </c>
      <c r="H56" t="s">
        <v>243</v>
      </c>
      <c r="I56" s="6">
        <v>2822</v>
      </c>
      <c r="J56" s="6">
        <v>818</v>
      </c>
      <c r="K56" s="6">
        <v>261</v>
      </c>
      <c r="L56" s="6">
        <v>112</v>
      </c>
      <c r="M56" s="6"/>
      <c r="N56" s="6">
        <v>37520</v>
      </c>
      <c r="O56" s="6">
        <v>0</v>
      </c>
      <c r="P56" s="7">
        <v>7.5213219616204698</v>
      </c>
      <c r="Q56" s="7"/>
    </row>
    <row r="57" spans="1:17">
      <c r="A57">
        <v>2</v>
      </c>
      <c r="B57" t="s">
        <v>13</v>
      </c>
      <c r="C57" t="s">
        <v>14</v>
      </c>
      <c r="D57">
        <v>2005</v>
      </c>
      <c r="E57" t="s">
        <v>219</v>
      </c>
      <c r="F57" t="s">
        <v>241</v>
      </c>
      <c r="G57" s="10" t="s">
        <v>242</v>
      </c>
      <c r="H57" t="s">
        <v>243</v>
      </c>
      <c r="I57" s="6">
        <v>2736</v>
      </c>
      <c r="J57" s="6">
        <v>808</v>
      </c>
      <c r="K57" s="6">
        <v>281</v>
      </c>
      <c r="L57" s="6">
        <v>103</v>
      </c>
      <c r="M57" s="6"/>
      <c r="N57" s="6">
        <v>37499</v>
      </c>
      <c r="O57" s="6">
        <v>0</v>
      </c>
      <c r="P57" s="7">
        <v>7.2961945651884044</v>
      </c>
      <c r="Q57" s="7"/>
    </row>
    <row r="58" spans="1:17">
      <c r="A58">
        <v>2</v>
      </c>
      <c r="B58" t="s">
        <v>13</v>
      </c>
      <c r="C58" t="s">
        <v>14</v>
      </c>
      <c r="D58">
        <v>2006</v>
      </c>
      <c r="E58" t="s">
        <v>219</v>
      </c>
      <c r="F58" t="s">
        <v>241</v>
      </c>
      <c r="G58" s="10" t="s">
        <v>242</v>
      </c>
      <c r="H58" t="s">
        <v>243</v>
      </c>
      <c r="I58" s="6">
        <v>2897</v>
      </c>
      <c r="J58" s="6">
        <v>961</v>
      </c>
      <c r="K58" s="6">
        <v>298</v>
      </c>
      <c r="L58" s="6">
        <v>78</v>
      </c>
      <c r="M58" s="6"/>
      <c r="N58" s="6">
        <v>37639</v>
      </c>
      <c r="O58" s="6">
        <v>0</v>
      </c>
      <c r="P58" s="7">
        <v>7.6968038470735145</v>
      </c>
      <c r="Q58" s="7"/>
    </row>
    <row r="59" spans="1:17">
      <c r="A59">
        <v>1</v>
      </c>
      <c r="B59" t="s">
        <v>13</v>
      </c>
      <c r="C59" t="s">
        <v>14</v>
      </c>
      <c r="D59">
        <v>2007</v>
      </c>
      <c r="E59" t="s">
        <v>219</v>
      </c>
      <c r="F59" t="s">
        <v>241</v>
      </c>
      <c r="G59" s="10" t="s">
        <v>242</v>
      </c>
      <c r="H59" t="s">
        <v>243</v>
      </c>
      <c r="I59" s="6">
        <v>2934</v>
      </c>
      <c r="J59" s="6">
        <v>873</v>
      </c>
      <c r="K59" s="6">
        <v>288</v>
      </c>
      <c r="L59" s="6">
        <v>62</v>
      </c>
      <c r="M59" s="6"/>
      <c r="N59" s="6">
        <v>40105</v>
      </c>
      <c r="O59" s="6">
        <v>0</v>
      </c>
      <c r="P59" s="7">
        <v>7.3157960354070557</v>
      </c>
      <c r="Q59" s="7"/>
    </row>
    <row r="60" spans="1:17">
      <c r="A60">
        <v>1</v>
      </c>
      <c r="B60" t="s">
        <v>13</v>
      </c>
      <c r="C60" t="s">
        <v>14</v>
      </c>
      <c r="D60">
        <v>2008</v>
      </c>
      <c r="E60" t="s">
        <v>219</v>
      </c>
      <c r="F60" t="s">
        <v>241</v>
      </c>
      <c r="G60" s="10" t="s">
        <v>242</v>
      </c>
      <c r="H60" t="s">
        <v>243</v>
      </c>
      <c r="I60" s="6">
        <v>3030</v>
      </c>
      <c r="J60" s="6">
        <v>901</v>
      </c>
      <c r="K60" s="6">
        <v>288</v>
      </c>
      <c r="L60" s="6">
        <v>72</v>
      </c>
      <c r="M60" s="6"/>
      <c r="N60" s="6">
        <v>41185</v>
      </c>
      <c r="O60" s="6">
        <v>0</v>
      </c>
      <c r="P60" s="7">
        <v>7.3570474687386183</v>
      </c>
      <c r="Q60" s="7"/>
    </row>
    <row r="61" spans="1:17">
      <c r="A61">
        <v>1</v>
      </c>
      <c r="B61" t="s">
        <v>13</v>
      </c>
      <c r="C61" t="s">
        <v>14</v>
      </c>
      <c r="D61">
        <v>2009</v>
      </c>
      <c r="E61" t="s">
        <v>219</v>
      </c>
      <c r="F61" t="s">
        <v>241</v>
      </c>
      <c r="G61" s="10" t="s">
        <v>242</v>
      </c>
      <c r="H61" t="s">
        <v>243</v>
      </c>
      <c r="I61" s="6">
        <v>3336</v>
      </c>
      <c r="J61" s="6">
        <v>982</v>
      </c>
      <c r="K61" s="6">
        <v>329</v>
      </c>
      <c r="L61" s="6">
        <v>79</v>
      </c>
      <c r="M61" s="6"/>
      <c r="N61" s="6">
        <v>44413</v>
      </c>
      <c r="O61" s="6">
        <v>0</v>
      </c>
      <c r="P61" s="7">
        <v>7.5113142548352956</v>
      </c>
      <c r="Q61" s="7"/>
    </row>
    <row r="62" spans="1:17">
      <c r="A62">
        <v>1</v>
      </c>
      <c r="B62" t="s">
        <v>13</v>
      </c>
      <c r="C62" t="s">
        <v>14</v>
      </c>
      <c r="D62">
        <v>2010</v>
      </c>
      <c r="E62" t="s">
        <v>219</v>
      </c>
      <c r="F62" t="s">
        <v>241</v>
      </c>
      <c r="G62" s="10" t="s">
        <v>242</v>
      </c>
      <c r="H62" t="s">
        <v>243</v>
      </c>
      <c r="I62" s="6">
        <v>3372</v>
      </c>
      <c r="J62" s="6">
        <v>1011</v>
      </c>
      <c r="K62" s="6">
        <v>380</v>
      </c>
      <c r="L62" s="6">
        <v>97</v>
      </c>
      <c r="M62" s="6"/>
      <c r="N62" s="6">
        <v>44825</v>
      </c>
      <c r="O62" s="6">
        <v>0</v>
      </c>
      <c r="P62" s="7">
        <v>7.5225878416062457</v>
      </c>
      <c r="Q62" s="7"/>
    </row>
    <row r="63" spans="1:17">
      <c r="A63">
        <v>1</v>
      </c>
      <c r="B63" t="s">
        <v>13</v>
      </c>
      <c r="C63" t="s">
        <v>14</v>
      </c>
      <c r="D63">
        <v>2011</v>
      </c>
      <c r="E63" t="s">
        <v>219</v>
      </c>
      <c r="F63" t="s">
        <v>241</v>
      </c>
      <c r="G63" s="10" t="s">
        <v>242</v>
      </c>
      <c r="H63" t="s">
        <v>243</v>
      </c>
      <c r="I63" s="6">
        <v>3331</v>
      </c>
      <c r="J63" s="6">
        <v>1052</v>
      </c>
      <c r="K63" s="6">
        <v>412</v>
      </c>
      <c r="L63" s="6">
        <v>89</v>
      </c>
      <c r="M63" s="6"/>
      <c r="N63" s="6">
        <v>43340</v>
      </c>
      <c r="O63" s="6">
        <v>0</v>
      </c>
      <c r="P63" s="7">
        <v>7.6857406552838032</v>
      </c>
      <c r="Q63" s="7"/>
    </row>
    <row r="64" spans="1:17">
      <c r="A64">
        <v>1</v>
      </c>
      <c r="B64" t="s">
        <v>13</v>
      </c>
      <c r="C64" t="s">
        <v>14</v>
      </c>
      <c r="D64">
        <v>2012</v>
      </c>
      <c r="E64" t="s">
        <v>219</v>
      </c>
      <c r="F64" t="s">
        <v>241</v>
      </c>
      <c r="G64" s="10" t="s">
        <v>242</v>
      </c>
      <c r="H64" t="s">
        <v>243</v>
      </c>
      <c r="I64" s="6">
        <v>3335</v>
      </c>
      <c r="J64" s="6">
        <v>904</v>
      </c>
      <c r="K64" s="6">
        <v>324</v>
      </c>
      <c r="L64" s="6">
        <v>86</v>
      </c>
      <c r="M64" s="6"/>
      <c r="N64" s="6">
        <v>42480</v>
      </c>
      <c r="O64" s="6">
        <v>0</v>
      </c>
      <c r="P64" s="7">
        <v>7.8507532956685502</v>
      </c>
      <c r="Q64" s="7"/>
    </row>
    <row r="65" spans="1:17">
      <c r="A65">
        <v>1</v>
      </c>
      <c r="B65" t="s">
        <v>13</v>
      </c>
      <c r="C65" t="s">
        <v>14</v>
      </c>
      <c r="D65">
        <v>2013</v>
      </c>
      <c r="E65" t="s">
        <v>219</v>
      </c>
      <c r="F65" t="s">
        <v>241</v>
      </c>
      <c r="G65" s="10" t="s">
        <v>242</v>
      </c>
      <c r="H65" t="s">
        <v>243</v>
      </c>
      <c r="I65" s="6">
        <v>3405</v>
      </c>
      <c r="J65" s="6">
        <v>989</v>
      </c>
      <c r="K65" s="6">
        <v>399</v>
      </c>
      <c r="L65" s="6">
        <v>91</v>
      </c>
      <c r="M65" s="6"/>
      <c r="N65" s="6">
        <v>41790</v>
      </c>
      <c r="O65" s="6">
        <v>0</v>
      </c>
      <c r="P65" s="7">
        <v>8.147882268485283</v>
      </c>
      <c r="Q65" s="7"/>
    </row>
    <row r="66" spans="1:17">
      <c r="A66">
        <v>1</v>
      </c>
      <c r="B66" t="s">
        <v>13</v>
      </c>
      <c r="C66" t="s">
        <v>14</v>
      </c>
      <c r="D66">
        <v>2014</v>
      </c>
      <c r="E66" t="s">
        <v>219</v>
      </c>
      <c r="F66" t="s">
        <v>241</v>
      </c>
      <c r="G66" s="10" t="s">
        <v>242</v>
      </c>
      <c r="H66" t="s">
        <v>243</v>
      </c>
      <c r="I66" s="6">
        <v>3961</v>
      </c>
      <c r="J66" s="6">
        <v>1126</v>
      </c>
      <c r="K66" s="6">
        <v>458</v>
      </c>
      <c r="L66" s="6">
        <v>89</v>
      </c>
      <c r="M66" s="6"/>
      <c r="N66" s="6">
        <v>43061</v>
      </c>
      <c r="O66" s="6">
        <v>0</v>
      </c>
      <c r="P66" s="7">
        <v>9.1985787603632065</v>
      </c>
      <c r="Q66" s="7"/>
    </row>
    <row r="67" spans="1:17">
      <c r="A67">
        <v>1</v>
      </c>
      <c r="B67" t="s">
        <v>13</v>
      </c>
      <c r="C67" t="s">
        <v>14</v>
      </c>
      <c r="D67">
        <v>2015</v>
      </c>
      <c r="E67" t="s">
        <v>219</v>
      </c>
      <c r="F67" t="s">
        <v>241</v>
      </c>
      <c r="G67" s="10" t="s">
        <v>242</v>
      </c>
      <c r="H67" t="s">
        <v>243</v>
      </c>
      <c r="I67" s="6">
        <v>3605</v>
      </c>
      <c r="J67" s="6">
        <v>1099</v>
      </c>
      <c r="K67" s="6">
        <v>406</v>
      </c>
      <c r="L67" s="6">
        <v>114</v>
      </c>
      <c r="M67" s="6"/>
      <c r="N67" s="6">
        <v>41841</v>
      </c>
      <c r="O67" s="6">
        <v>0</v>
      </c>
      <c r="P67" s="7">
        <v>8.6159508615950848</v>
      </c>
      <c r="Q67" s="7"/>
    </row>
    <row r="68" spans="1:17">
      <c r="A68">
        <v>1</v>
      </c>
      <c r="B68" t="s">
        <v>15</v>
      </c>
      <c r="C68" t="s">
        <v>16</v>
      </c>
      <c r="D68">
        <v>2000</v>
      </c>
      <c r="E68" t="s">
        <v>219</v>
      </c>
      <c r="F68" t="s">
        <v>244</v>
      </c>
      <c r="G68" s="4" t="s">
        <v>17</v>
      </c>
      <c r="H68" t="s">
        <v>245</v>
      </c>
      <c r="I68" s="6">
        <v>16124</v>
      </c>
      <c r="J68" s="6">
        <v>7297</v>
      </c>
      <c r="K68" s="6">
        <v>2778</v>
      </c>
      <c r="L68" s="6">
        <v>1200</v>
      </c>
      <c r="M68" s="6"/>
      <c r="N68" s="6">
        <v>255435</v>
      </c>
      <c r="O68" s="6">
        <v>100</v>
      </c>
      <c r="P68" s="7">
        <v>6.3148412869367689</v>
      </c>
      <c r="Q68" s="7"/>
    </row>
    <row r="69" spans="1:17">
      <c r="A69">
        <v>1</v>
      </c>
      <c r="B69" t="s">
        <v>15</v>
      </c>
      <c r="C69" t="s">
        <v>16</v>
      </c>
      <c r="D69">
        <v>2001</v>
      </c>
      <c r="E69" t="s">
        <v>219</v>
      </c>
      <c r="F69" t="s">
        <v>244</v>
      </c>
      <c r="G69" s="14" t="s">
        <v>17</v>
      </c>
      <c r="H69" t="s">
        <v>245</v>
      </c>
      <c r="I69" s="6">
        <v>15751</v>
      </c>
      <c r="J69" s="6">
        <v>5845</v>
      </c>
      <c r="K69" s="6">
        <v>2703</v>
      </c>
      <c r="L69" s="6">
        <v>1167</v>
      </c>
      <c r="M69" s="6"/>
      <c r="N69" s="6">
        <v>252572</v>
      </c>
      <c r="O69" s="6">
        <v>58</v>
      </c>
      <c r="P69" s="7">
        <v>6.2376739507512458</v>
      </c>
      <c r="Q69" s="7"/>
    </row>
    <row r="70" spans="1:17">
      <c r="A70">
        <v>1</v>
      </c>
      <c r="B70" t="s">
        <v>15</v>
      </c>
      <c r="C70" t="s">
        <v>16</v>
      </c>
      <c r="D70">
        <v>2002</v>
      </c>
      <c r="E70" t="s">
        <v>219</v>
      </c>
      <c r="F70" t="s">
        <v>244</v>
      </c>
      <c r="G70" s="14" t="s">
        <v>17</v>
      </c>
      <c r="H70" t="s">
        <v>245</v>
      </c>
      <c r="I70" s="6">
        <v>16320</v>
      </c>
      <c r="J70" s="6">
        <v>5960</v>
      </c>
      <c r="K70" s="6">
        <v>2684</v>
      </c>
      <c r="L70" s="6">
        <v>1156</v>
      </c>
      <c r="M70" s="6"/>
      <c r="N70" s="6">
        <v>253388</v>
      </c>
      <c r="O70" s="6">
        <v>49</v>
      </c>
      <c r="P70" s="7">
        <v>6.441961166658114</v>
      </c>
      <c r="Q70" s="57"/>
    </row>
    <row r="71" spans="1:17">
      <c r="A71">
        <v>1</v>
      </c>
      <c r="B71" t="s">
        <v>15</v>
      </c>
      <c r="C71" t="s">
        <v>16</v>
      </c>
      <c r="D71">
        <v>2003</v>
      </c>
      <c r="E71" t="s">
        <v>219</v>
      </c>
      <c r="F71" t="s">
        <v>244</v>
      </c>
      <c r="G71" s="14" t="s">
        <v>17</v>
      </c>
      <c r="H71" t="s">
        <v>245</v>
      </c>
      <c r="I71" s="6">
        <v>16086</v>
      </c>
      <c r="J71" s="6">
        <v>5955</v>
      </c>
      <c r="K71" s="6">
        <v>2685</v>
      </c>
      <c r="L71" s="6">
        <v>1212</v>
      </c>
      <c r="M71" s="6"/>
      <c r="N71" s="6">
        <v>255099</v>
      </c>
      <c r="O71" s="6">
        <v>40</v>
      </c>
      <c r="P71" s="7">
        <v>6.3067760792600929</v>
      </c>
      <c r="Q71" s="57"/>
    </row>
    <row r="72" spans="1:17">
      <c r="A72">
        <v>1</v>
      </c>
      <c r="B72" t="s">
        <v>15</v>
      </c>
      <c r="C72" t="s">
        <v>16</v>
      </c>
      <c r="D72">
        <v>2004</v>
      </c>
      <c r="E72" t="s">
        <v>219</v>
      </c>
      <c r="F72" t="s">
        <v>244</v>
      </c>
      <c r="G72" s="14" t="s">
        <v>17</v>
      </c>
      <c r="H72" t="s">
        <v>245</v>
      </c>
      <c r="I72" s="6">
        <v>16336</v>
      </c>
      <c r="J72" s="6">
        <v>6037</v>
      </c>
      <c r="K72" s="6">
        <v>2739</v>
      </c>
      <c r="L72" s="6">
        <v>1181</v>
      </c>
      <c r="M72" s="6"/>
      <c r="N72" s="6">
        <v>255286</v>
      </c>
      <c r="O72" s="6">
        <v>33</v>
      </c>
      <c r="P72" s="7">
        <v>6.399924780511884</v>
      </c>
      <c r="Q72" s="57"/>
    </row>
    <row r="73" spans="1:17" ht="15.75" customHeight="1">
      <c r="A73">
        <v>1</v>
      </c>
      <c r="B73" t="s">
        <v>15</v>
      </c>
      <c r="C73" t="s">
        <v>16</v>
      </c>
      <c r="D73">
        <v>2005</v>
      </c>
      <c r="E73" t="s">
        <v>219</v>
      </c>
      <c r="F73" t="s">
        <v>244</v>
      </c>
      <c r="G73" s="14" t="s">
        <v>17</v>
      </c>
      <c r="H73" t="s">
        <v>245</v>
      </c>
      <c r="I73" s="6">
        <v>17241</v>
      </c>
      <c r="J73" s="6">
        <v>6322</v>
      </c>
      <c r="K73" s="6">
        <v>2875</v>
      </c>
      <c r="L73" s="6">
        <v>1282</v>
      </c>
      <c r="M73" s="6"/>
      <c r="N73" s="6">
        <v>270440</v>
      </c>
      <c r="O73" s="6">
        <v>33</v>
      </c>
      <c r="P73" s="7">
        <v>6.3759444097231208</v>
      </c>
      <c r="Q73" s="57"/>
    </row>
    <row r="74" spans="1:17" ht="15.75" customHeight="1">
      <c r="A74">
        <v>1</v>
      </c>
      <c r="B74" t="s">
        <v>15</v>
      </c>
      <c r="C74" t="s">
        <v>16</v>
      </c>
      <c r="D74">
        <v>2006</v>
      </c>
      <c r="E74" t="s">
        <v>219</v>
      </c>
      <c r="F74" t="s">
        <v>244</v>
      </c>
      <c r="G74" s="14" t="s">
        <v>17</v>
      </c>
      <c r="H74" t="s">
        <v>245</v>
      </c>
      <c r="I74" s="6">
        <v>17954</v>
      </c>
      <c r="J74" s="6">
        <v>6685</v>
      </c>
      <c r="K74" s="6">
        <v>3026</v>
      </c>
      <c r="L74" s="6">
        <v>1305</v>
      </c>
      <c r="M74" s="6"/>
      <c r="N74" s="6">
        <v>280078</v>
      </c>
      <c r="O74" s="6">
        <v>72</v>
      </c>
      <c r="P74" s="7">
        <v>6.4120054570259208</v>
      </c>
      <c r="Q74" s="57"/>
    </row>
    <row r="75" spans="1:17">
      <c r="A75">
        <v>1</v>
      </c>
      <c r="B75" t="s">
        <v>15</v>
      </c>
      <c r="C75" t="s">
        <v>16</v>
      </c>
      <c r="D75">
        <v>2007</v>
      </c>
      <c r="E75" t="s">
        <v>219</v>
      </c>
      <c r="F75" t="s">
        <v>244</v>
      </c>
      <c r="G75" s="14" t="s">
        <v>17</v>
      </c>
      <c r="H75" t="s">
        <v>245</v>
      </c>
      <c r="I75" s="6">
        <v>17976</v>
      </c>
      <c r="J75" s="6">
        <v>6620</v>
      </c>
      <c r="K75" s="6">
        <v>2956</v>
      </c>
      <c r="L75" s="6">
        <v>1288</v>
      </c>
      <c r="M75" s="6"/>
      <c r="N75" s="6">
        <v>292027</v>
      </c>
      <c r="O75" s="6">
        <v>84</v>
      </c>
      <c r="P75" s="7">
        <v>6.1573663352092707</v>
      </c>
      <c r="Q75" s="57"/>
    </row>
    <row r="76" spans="1:17">
      <c r="A76">
        <v>1</v>
      </c>
      <c r="B76" t="s">
        <v>15</v>
      </c>
      <c r="C76" t="s">
        <v>16</v>
      </c>
      <c r="D76">
        <v>2008</v>
      </c>
      <c r="E76" t="s">
        <v>219</v>
      </c>
      <c r="F76" t="s">
        <v>244</v>
      </c>
      <c r="G76" s="14" t="s">
        <v>17</v>
      </c>
      <c r="H76" t="s">
        <v>245</v>
      </c>
      <c r="I76" s="6">
        <v>18101</v>
      </c>
      <c r="J76" s="6">
        <v>6738</v>
      </c>
      <c r="K76" s="6">
        <v>2997</v>
      </c>
      <c r="L76" s="6">
        <v>1315</v>
      </c>
      <c r="M76" s="6"/>
      <c r="N76" s="6">
        <v>294737</v>
      </c>
      <c r="O76" s="6">
        <v>62</v>
      </c>
      <c r="P76" s="7">
        <v>6.1426995842877741</v>
      </c>
      <c r="Q76" s="57"/>
    </row>
    <row r="77" spans="1:17">
      <c r="A77">
        <v>1</v>
      </c>
      <c r="B77" t="s">
        <v>15</v>
      </c>
      <c r="C77" t="s">
        <v>16</v>
      </c>
      <c r="D77">
        <v>2009</v>
      </c>
      <c r="E77" t="s">
        <v>219</v>
      </c>
      <c r="F77" t="s">
        <v>244</v>
      </c>
      <c r="G77" s="14" t="s">
        <v>17</v>
      </c>
      <c r="H77" t="s">
        <v>245</v>
      </c>
      <c r="I77" s="6">
        <v>18347</v>
      </c>
      <c r="J77" s="6">
        <v>6796</v>
      </c>
      <c r="K77" s="6">
        <v>3017</v>
      </c>
      <c r="L77" s="6">
        <v>1357</v>
      </c>
      <c r="M77" s="6"/>
      <c r="N77" s="6">
        <v>296791</v>
      </c>
      <c r="O77" s="6">
        <v>121</v>
      </c>
      <c r="P77" s="7">
        <v>6.1843125358142039</v>
      </c>
      <c r="Q77" s="57"/>
    </row>
    <row r="78" spans="1:17">
      <c r="A78">
        <v>1</v>
      </c>
      <c r="B78" t="s">
        <v>15</v>
      </c>
      <c r="C78" t="s">
        <v>16</v>
      </c>
      <c r="D78">
        <v>2010</v>
      </c>
      <c r="E78" t="s">
        <v>219</v>
      </c>
      <c r="F78" t="s">
        <v>244</v>
      </c>
      <c r="G78" s="14" t="s">
        <v>17</v>
      </c>
      <c r="H78" t="s">
        <v>245</v>
      </c>
      <c r="I78" s="6">
        <v>18522</v>
      </c>
      <c r="J78" s="6">
        <v>6831</v>
      </c>
      <c r="K78" s="6">
        <v>3120</v>
      </c>
      <c r="L78" s="6">
        <v>1396</v>
      </c>
      <c r="M78" s="6"/>
      <c r="N78" s="6">
        <v>297357</v>
      </c>
      <c r="O78" s="6">
        <v>177</v>
      </c>
      <c r="P78" s="7">
        <v>6.232586311326469</v>
      </c>
      <c r="Q78" s="57"/>
    </row>
    <row r="79" spans="1:17">
      <c r="A79">
        <v>1</v>
      </c>
      <c r="B79" t="s">
        <v>15</v>
      </c>
      <c r="C79" t="s">
        <v>16</v>
      </c>
      <c r="D79">
        <v>2011</v>
      </c>
      <c r="E79" t="s">
        <v>219</v>
      </c>
      <c r="F79" t="s">
        <v>244</v>
      </c>
      <c r="G79" s="14" t="s">
        <v>17</v>
      </c>
      <c r="H79" t="s">
        <v>245</v>
      </c>
      <c r="I79" s="6">
        <v>18829</v>
      </c>
      <c r="J79" s="6">
        <v>6801</v>
      </c>
      <c r="K79" s="6">
        <v>3080</v>
      </c>
      <c r="L79" s="6">
        <v>1394</v>
      </c>
      <c r="M79" s="6"/>
      <c r="N79" s="6">
        <v>299588</v>
      </c>
      <c r="O79" s="6">
        <v>52</v>
      </c>
      <c r="P79" s="7">
        <v>6.2860557662518026</v>
      </c>
      <c r="Q79" s="57"/>
    </row>
    <row r="80" spans="1:17">
      <c r="A80">
        <v>1</v>
      </c>
      <c r="B80" t="s">
        <v>15</v>
      </c>
      <c r="C80" t="s">
        <v>16</v>
      </c>
      <c r="D80">
        <v>2012</v>
      </c>
      <c r="E80" t="s">
        <v>219</v>
      </c>
      <c r="F80" t="s">
        <v>244</v>
      </c>
      <c r="G80" s="14" t="s">
        <v>17</v>
      </c>
      <c r="H80" t="s">
        <v>245</v>
      </c>
      <c r="I80" s="6">
        <v>19243</v>
      </c>
      <c r="J80" s="6">
        <v>6945</v>
      </c>
      <c r="K80" s="6">
        <v>3071</v>
      </c>
      <c r="L80" s="6">
        <v>1299</v>
      </c>
      <c r="M80" s="6"/>
      <c r="N80" s="6">
        <v>309861</v>
      </c>
      <c r="O80" s="6">
        <v>120</v>
      </c>
      <c r="P80" s="7">
        <v>6.2126098901985856</v>
      </c>
      <c r="Q80" s="57"/>
    </row>
    <row r="81" spans="1:17">
      <c r="A81">
        <v>1</v>
      </c>
      <c r="B81" t="s">
        <v>15</v>
      </c>
      <c r="C81" t="s">
        <v>16</v>
      </c>
      <c r="D81">
        <v>2013</v>
      </c>
      <c r="E81" t="s">
        <v>219</v>
      </c>
      <c r="F81" t="s">
        <v>244</v>
      </c>
      <c r="G81" s="14" t="s">
        <v>17</v>
      </c>
      <c r="H81" t="s">
        <v>245</v>
      </c>
      <c r="I81" s="6">
        <v>19597</v>
      </c>
      <c r="J81" s="6"/>
      <c r="K81" s="6">
        <v>3102</v>
      </c>
      <c r="L81" s="6">
        <v>1351</v>
      </c>
      <c r="M81" s="6"/>
      <c r="N81" s="6">
        <v>307298</v>
      </c>
      <c r="O81" s="6">
        <v>206</v>
      </c>
      <c r="P81" s="7">
        <v>6.4</v>
      </c>
      <c r="Q81" s="57"/>
    </row>
    <row r="82" spans="1:17" s="15" customFormat="1">
      <c r="A82">
        <v>1</v>
      </c>
      <c r="B82" t="s">
        <v>15</v>
      </c>
      <c r="C82" t="s">
        <v>16</v>
      </c>
      <c r="D82">
        <v>2014</v>
      </c>
      <c r="E82" t="s">
        <v>219</v>
      </c>
      <c r="F82" t="s">
        <v>244</v>
      </c>
      <c r="G82" s="14" t="s">
        <v>17</v>
      </c>
      <c r="H82" t="s">
        <v>245</v>
      </c>
      <c r="I82" s="6">
        <v>19833</v>
      </c>
      <c r="J82" s="6"/>
      <c r="K82" s="6">
        <v>3150</v>
      </c>
      <c r="L82" s="6">
        <v>1396</v>
      </c>
      <c r="M82" s="6"/>
      <c r="N82" s="6">
        <v>310348</v>
      </c>
      <c r="O82" s="6">
        <v>191</v>
      </c>
      <c r="P82" s="7">
        <v>6.4</v>
      </c>
      <c r="Q82" s="57"/>
    </row>
    <row r="83" spans="1:17" s="15" customFormat="1">
      <c r="A83">
        <v>1</v>
      </c>
      <c r="B83" t="s">
        <v>15</v>
      </c>
      <c r="C83" t="s">
        <v>16</v>
      </c>
      <c r="D83">
        <v>2015</v>
      </c>
      <c r="E83" t="s">
        <v>219</v>
      </c>
      <c r="F83" t="s">
        <v>244</v>
      </c>
      <c r="G83" s="14" t="s">
        <v>17</v>
      </c>
      <c r="H83" t="s">
        <v>245</v>
      </c>
      <c r="I83">
        <v>19852</v>
      </c>
      <c r="J83">
        <v>6876</v>
      </c>
      <c r="K83">
        <v>2937</v>
      </c>
      <c r="L83" s="6">
        <v>1267</v>
      </c>
      <c r="M83"/>
      <c r="N83" s="6">
        <v>306725</v>
      </c>
      <c r="O83" s="6">
        <v>80</v>
      </c>
      <c r="P83" s="7">
        <v>6.4739356584976111</v>
      </c>
      <c r="Q83" s="57"/>
    </row>
    <row r="84" spans="1:17" s="15" customFormat="1">
      <c r="A84">
        <v>1</v>
      </c>
      <c r="B84" t="s">
        <v>18</v>
      </c>
      <c r="C84" t="s">
        <v>19</v>
      </c>
      <c r="D84">
        <v>2000</v>
      </c>
      <c r="E84" t="s">
        <v>219</v>
      </c>
      <c r="F84" t="s">
        <v>246</v>
      </c>
      <c r="G84" t="s">
        <v>247</v>
      </c>
      <c r="H84" t="s">
        <v>248</v>
      </c>
      <c r="I84" s="6">
        <v>4958</v>
      </c>
      <c r="J84" s="6">
        <v>1866</v>
      </c>
      <c r="K84" s="6">
        <v>832</v>
      </c>
      <c r="L84" s="6">
        <v>380</v>
      </c>
      <c r="M84" s="6"/>
      <c r="N84" s="6">
        <v>78268</v>
      </c>
      <c r="O84" s="6">
        <v>0</v>
      </c>
      <c r="P84" s="7">
        <v>6.3346450656717943</v>
      </c>
      <c r="Q84" s="57"/>
    </row>
    <row r="85" spans="1:17">
      <c r="A85">
        <v>1</v>
      </c>
      <c r="B85" t="s">
        <v>18</v>
      </c>
      <c r="C85" t="s">
        <v>19</v>
      </c>
      <c r="D85">
        <v>2001</v>
      </c>
      <c r="E85" t="s">
        <v>219</v>
      </c>
      <c r="F85" t="s">
        <v>246</v>
      </c>
      <c r="G85" t="s">
        <v>247</v>
      </c>
      <c r="H85" t="s">
        <v>248</v>
      </c>
      <c r="I85" s="6">
        <v>5023</v>
      </c>
      <c r="J85" s="6">
        <v>1894</v>
      </c>
      <c r="K85" s="6">
        <v>844</v>
      </c>
      <c r="L85" s="6">
        <v>340</v>
      </c>
      <c r="M85" s="6"/>
      <c r="N85" s="6">
        <v>75458</v>
      </c>
      <c r="O85" s="6">
        <v>0</v>
      </c>
      <c r="P85" s="69">
        <v>6.6566831879986212</v>
      </c>
      <c r="Q85" s="57"/>
    </row>
    <row r="86" spans="1:17">
      <c r="A86">
        <v>1</v>
      </c>
      <c r="B86" t="s">
        <v>18</v>
      </c>
      <c r="C86" t="s">
        <v>19</v>
      </c>
      <c r="D86">
        <v>2002</v>
      </c>
      <c r="E86" t="s">
        <v>219</v>
      </c>
      <c r="F86" t="s">
        <v>246</v>
      </c>
      <c r="G86" t="s">
        <v>247</v>
      </c>
      <c r="H86" t="s">
        <v>248</v>
      </c>
      <c r="I86" s="6">
        <v>5180</v>
      </c>
      <c r="J86" s="6">
        <v>1935</v>
      </c>
      <c r="K86" s="6">
        <v>849</v>
      </c>
      <c r="L86" s="6">
        <v>382</v>
      </c>
      <c r="M86" s="6"/>
      <c r="N86" s="6">
        <v>78399</v>
      </c>
      <c r="O86" s="6">
        <v>0</v>
      </c>
      <c r="P86" s="7">
        <v>6.607227132999145</v>
      </c>
      <c r="Q86" s="57"/>
    </row>
    <row r="87" spans="1:17">
      <c r="A87">
        <v>1</v>
      </c>
      <c r="B87" t="s">
        <v>18</v>
      </c>
      <c r="C87" t="s">
        <v>19</v>
      </c>
      <c r="D87">
        <v>2003</v>
      </c>
      <c r="E87" t="s">
        <v>219</v>
      </c>
      <c r="F87" t="s">
        <v>246</v>
      </c>
      <c r="G87" t="s">
        <v>247</v>
      </c>
      <c r="H87" t="s">
        <v>248</v>
      </c>
      <c r="I87" s="6">
        <v>5469</v>
      </c>
      <c r="J87" s="6">
        <v>2026</v>
      </c>
      <c r="K87" s="6">
        <v>919</v>
      </c>
      <c r="L87" s="6">
        <v>388</v>
      </c>
      <c r="M87" s="6"/>
      <c r="N87" s="6">
        <v>76944</v>
      </c>
      <c r="O87" s="6">
        <v>0</v>
      </c>
      <c r="P87" s="7">
        <v>7.1077666874610106</v>
      </c>
      <c r="Q87" s="7"/>
    </row>
    <row r="88" spans="1:17">
      <c r="A88">
        <v>1</v>
      </c>
      <c r="B88" t="s">
        <v>18</v>
      </c>
      <c r="C88" t="s">
        <v>19</v>
      </c>
      <c r="D88">
        <v>2004</v>
      </c>
      <c r="E88" t="s">
        <v>219</v>
      </c>
      <c r="F88" t="s">
        <v>246</v>
      </c>
      <c r="G88" t="s">
        <v>247</v>
      </c>
      <c r="H88" t="s">
        <v>248</v>
      </c>
      <c r="I88" s="6">
        <v>5381</v>
      </c>
      <c r="J88" s="6">
        <v>1961</v>
      </c>
      <c r="K88" s="6">
        <v>850</v>
      </c>
      <c r="L88" s="6">
        <v>331</v>
      </c>
      <c r="M88" s="6"/>
      <c r="N88" s="6">
        <v>78968</v>
      </c>
      <c r="O88" s="6">
        <v>0</v>
      </c>
      <c r="P88" s="7">
        <v>6.8141525681288613</v>
      </c>
      <c r="Q88" s="7"/>
    </row>
    <row r="89" spans="1:17">
      <c r="A89">
        <v>1</v>
      </c>
      <c r="B89" t="s">
        <v>18</v>
      </c>
      <c r="C89" t="s">
        <v>19</v>
      </c>
      <c r="D89">
        <v>2005</v>
      </c>
      <c r="E89" t="s">
        <v>219</v>
      </c>
      <c r="F89" t="s">
        <v>246</v>
      </c>
      <c r="G89" t="s">
        <v>247</v>
      </c>
      <c r="H89" t="s">
        <v>248</v>
      </c>
      <c r="I89" s="6">
        <v>5355</v>
      </c>
      <c r="J89" s="6">
        <v>2023</v>
      </c>
      <c r="K89" s="6">
        <v>834</v>
      </c>
      <c r="L89" s="6">
        <v>361</v>
      </c>
      <c r="M89" s="6"/>
      <c r="N89" s="6">
        <v>78190</v>
      </c>
      <c r="O89" s="6">
        <v>0</v>
      </c>
      <c r="P89" s="7">
        <v>6.8487018800358097</v>
      </c>
      <c r="Q89" s="7"/>
    </row>
    <row r="90" spans="1:17">
      <c r="A90">
        <v>1</v>
      </c>
      <c r="B90" t="s">
        <v>18</v>
      </c>
      <c r="C90" t="s">
        <v>19</v>
      </c>
      <c r="D90">
        <v>2006</v>
      </c>
      <c r="E90" t="s">
        <v>219</v>
      </c>
      <c r="F90" t="s">
        <v>246</v>
      </c>
      <c r="G90" t="s">
        <v>247</v>
      </c>
      <c r="H90" t="s">
        <v>248</v>
      </c>
      <c r="I90" s="6">
        <v>5513</v>
      </c>
      <c r="J90" s="6">
        <v>2039</v>
      </c>
      <c r="K90" s="6">
        <v>898</v>
      </c>
      <c r="L90" s="6">
        <v>342</v>
      </c>
      <c r="M90" s="6"/>
      <c r="N90" s="6">
        <v>77914</v>
      </c>
      <c r="O90" s="6">
        <v>0</v>
      </c>
      <c r="P90" s="7">
        <v>7.0757501861026268</v>
      </c>
      <c r="Q90" s="7"/>
    </row>
    <row r="91" spans="1:17">
      <c r="A91">
        <v>1</v>
      </c>
      <c r="B91" t="s">
        <v>18</v>
      </c>
      <c r="C91" t="s">
        <v>19</v>
      </c>
      <c r="D91">
        <v>2007</v>
      </c>
      <c r="E91" t="s">
        <v>219</v>
      </c>
      <c r="F91" t="s">
        <v>246</v>
      </c>
      <c r="G91" t="s">
        <v>247</v>
      </c>
      <c r="H91" t="s">
        <v>248</v>
      </c>
      <c r="I91" s="6">
        <v>5518</v>
      </c>
      <c r="J91" s="6">
        <v>2050</v>
      </c>
      <c r="K91" s="6">
        <v>882</v>
      </c>
      <c r="L91" s="6">
        <v>360</v>
      </c>
      <c r="M91" s="6"/>
      <c r="N91" s="6">
        <v>76250</v>
      </c>
      <c r="O91" s="6">
        <v>0</v>
      </c>
      <c r="P91" s="7">
        <v>7.2367213114754092</v>
      </c>
      <c r="Q91" s="7"/>
    </row>
    <row r="92" spans="1:17">
      <c r="A92">
        <v>1</v>
      </c>
      <c r="B92" t="s">
        <v>18</v>
      </c>
      <c r="C92" t="s">
        <v>19</v>
      </c>
      <c r="D92">
        <v>2008</v>
      </c>
      <c r="E92" t="s">
        <v>219</v>
      </c>
      <c r="F92" t="s">
        <v>246</v>
      </c>
      <c r="G92" t="s">
        <v>247</v>
      </c>
      <c r="H92" t="s">
        <v>248</v>
      </c>
      <c r="I92" s="6">
        <v>5509</v>
      </c>
      <c r="J92" s="6">
        <v>2002</v>
      </c>
      <c r="K92" s="6">
        <v>812</v>
      </c>
      <c r="L92" s="6">
        <v>301</v>
      </c>
      <c r="M92" s="6"/>
      <c r="N92" s="6">
        <v>77752</v>
      </c>
      <c r="O92" s="6">
        <v>0</v>
      </c>
      <c r="P92" s="7">
        <v>7.0853482868607873</v>
      </c>
      <c r="Q92" s="7"/>
    </row>
    <row r="93" spans="1:17">
      <c r="A93">
        <v>1</v>
      </c>
      <c r="B93" t="s">
        <v>18</v>
      </c>
      <c r="C93" t="s">
        <v>19</v>
      </c>
      <c r="D93">
        <v>2009</v>
      </c>
      <c r="E93" t="s">
        <v>219</v>
      </c>
      <c r="F93" t="s">
        <v>246</v>
      </c>
      <c r="G93" t="s">
        <v>247</v>
      </c>
      <c r="H93" t="s">
        <v>248</v>
      </c>
      <c r="I93" s="6">
        <v>5451</v>
      </c>
      <c r="J93" s="6">
        <v>1959</v>
      </c>
      <c r="K93" s="6">
        <v>820</v>
      </c>
      <c r="L93" s="6">
        <v>356</v>
      </c>
      <c r="M93" s="6"/>
      <c r="N93" s="6">
        <v>76344</v>
      </c>
      <c r="O93" s="6">
        <v>0</v>
      </c>
      <c r="P93" s="7">
        <v>7.140050298648223</v>
      </c>
      <c r="Q93" s="7"/>
    </row>
    <row r="94" spans="1:17">
      <c r="A94">
        <v>1</v>
      </c>
      <c r="B94" t="s">
        <v>18</v>
      </c>
      <c r="C94" t="s">
        <v>19</v>
      </c>
      <c r="D94">
        <v>2010</v>
      </c>
      <c r="E94" t="s">
        <v>219</v>
      </c>
      <c r="F94" t="s">
        <v>246</v>
      </c>
      <c r="G94" t="s">
        <v>247</v>
      </c>
      <c r="H94" t="s">
        <v>248</v>
      </c>
      <c r="I94" s="6">
        <v>5549</v>
      </c>
      <c r="J94" s="6">
        <v>2074</v>
      </c>
      <c r="K94" s="6">
        <v>951</v>
      </c>
      <c r="L94" s="6">
        <v>396</v>
      </c>
      <c r="M94" s="6"/>
      <c r="N94" s="6">
        <v>78742</v>
      </c>
      <c r="O94" s="6">
        <v>0</v>
      </c>
      <c r="P94" s="7">
        <v>7.0470650986766916</v>
      </c>
      <c r="Q94" s="7"/>
    </row>
    <row r="95" spans="1:17">
      <c r="A95">
        <v>1</v>
      </c>
      <c r="B95" t="s">
        <v>18</v>
      </c>
      <c r="C95" t="s">
        <v>19</v>
      </c>
      <c r="D95">
        <v>2011</v>
      </c>
      <c r="E95" t="s">
        <v>219</v>
      </c>
      <c r="F95" t="s">
        <v>246</v>
      </c>
      <c r="G95" t="s">
        <v>247</v>
      </c>
      <c r="H95" t="s">
        <v>248</v>
      </c>
      <c r="I95" s="6">
        <v>5360</v>
      </c>
      <c r="J95" s="6">
        <v>1988</v>
      </c>
      <c r="K95" s="6">
        <v>881</v>
      </c>
      <c r="L95" s="6">
        <v>384</v>
      </c>
      <c r="M95" s="6"/>
      <c r="N95" s="6">
        <v>78109</v>
      </c>
      <c r="O95" s="6">
        <v>0</v>
      </c>
      <c r="P95" s="7">
        <v>6.8622053796617548</v>
      </c>
      <c r="Q95" s="7"/>
    </row>
    <row r="96" spans="1:17">
      <c r="A96">
        <v>1</v>
      </c>
      <c r="B96" t="s">
        <v>18</v>
      </c>
      <c r="C96" t="s">
        <v>19</v>
      </c>
      <c r="D96">
        <v>2012</v>
      </c>
      <c r="E96" t="s">
        <v>219</v>
      </c>
      <c r="F96" t="s">
        <v>246</v>
      </c>
      <c r="G96" t="s">
        <v>247</v>
      </c>
      <c r="H96" t="s">
        <v>248</v>
      </c>
      <c r="I96" s="6">
        <v>5351</v>
      </c>
      <c r="J96" s="6">
        <v>1948</v>
      </c>
      <c r="K96" s="6">
        <v>854</v>
      </c>
      <c r="L96" s="6">
        <v>357</v>
      </c>
      <c r="M96" s="6"/>
      <c r="N96" s="6">
        <v>78952</v>
      </c>
      <c r="O96" s="6">
        <v>0</v>
      </c>
      <c r="P96" s="7">
        <v>6.7775357179045495</v>
      </c>
      <c r="Q96" s="7"/>
    </row>
    <row r="97" spans="1:17">
      <c r="A97">
        <v>1</v>
      </c>
      <c r="B97" t="s">
        <v>18</v>
      </c>
      <c r="C97" t="s">
        <v>19</v>
      </c>
      <c r="D97">
        <v>2013</v>
      </c>
      <c r="E97" t="s">
        <v>219</v>
      </c>
      <c r="F97" t="s">
        <v>246</v>
      </c>
      <c r="G97" t="s">
        <v>247</v>
      </c>
      <c r="H97" t="s">
        <v>248</v>
      </c>
      <c r="I97" s="6">
        <v>5424</v>
      </c>
      <c r="J97" s="6">
        <v>2046</v>
      </c>
      <c r="K97" s="6">
        <v>933</v>
      </c>
      <c r="L97" s="6">
        <v>397</v>
      </c>
      <c r="M97" s="6"/>
      <c r="N97" s="6">
        <v>79330</v>
      </c>
      <c r="O97" s="6">
        <v>0</v>
      </c>
      <c r="P97" s="7">
        <v>6.8372620698348667</v>
      </c>
      <c r="Q97" s="18"/>
    </row>
    <row r="98" spans="1:17">
      <c r="A98">
        <v>1</v>
      </c>
      <c r="B98" t="s">
        <v>18</v>
      </c>
      <c r="C98" t="s">
        <v>19</v>
      </c>
      <c r="D98">
        <v>2014</v>
      </c>
      <c r="E98" t="s">
        <v>219</v>
      </c>
      <c r="F98" t="s">
        <v>246</v>
      </c>
      <c r="G98" t="s">
        <v>247</v>
      </c>
      <c r="H98" t="s">
        <v>248</v>
      </c>
      <c r="I98" s="6">
        <v>5403</v>
      </c>
      <c r="J98" s="6">
        <v>2035</v>
      </c>
      <c r="K98" s="6">
        <v>927</v>
      </c>
      <c r="L98" s="6">
        <v>401</v>
      </c>
      <c r="M98" s="6"/>
      <c r="N98" s="6">
        <v>81722</v>
      </c>
      <c r="O98" s="6">
        <v>0</v>
      </c>
      <c r="P98" s="7">
        <v>6.6114387802550105</v>
      </c>
      <c r="Q98" s="7"/>
    </row>
    <row r="99" spans="1:17">
      <c r="A99">
        <v>1</v>
      </c>
      <c r="B99" t="s">
        <v>18</v>
      </c>
      <c r="C99" t="s">
        <v>19</v>
      </c>
      <c r="D99">
        <v>2015</v>
      </c>
      <c r="E99" t="s">
        <v>219</v>
      </c>
      <c r="F99" t="s">
        <v>246</v>
      </c>
      <c r="G99" t="s">
        <v>247</v>
      </c>
      <c r="H99" t="s">
        <v>248</v>
      </c>
      <c r="I99" s="6">
        <v>5477</v>
      </c>
      <c r="J99" s="6">
        <v>1972</v>
      </c>
      <c r="K99" s="6">
        <v>854</v>
      </c>
      <c r="L99" s="6">
        <v>364</v>
      </c>
      <c r="M99" s="6"/>
      <c r="N99" s="6">
        <v>84381</v>
      </c>
      <c r="O99" s="6">
        <v>740</v>
      </c>
      <c r="P99" s="7">
        <v>6.548223957150201</v>
      </c>
      <c r="Q99" s="7"/>
    </row>
    <row r="100" spans="1:17">
      <c r="A100">
        <v>2</v>
      </c>
      <c r="B100" t="s">
        <v>20</v>
      </c>
      <c r="C100" t="s">
        <v>21</v>
      </c>
      <c r="D100">
        <v>2000</v>
      </c>
      <c r="E100" t="s">
        <v>219</v>
      </c>
      <c r="F100" t="s">
        <v>249</v>
      </c>
      <c r="G100" t="s">
        <v>250</v>
      </c>
      <c r="H100" t="s">
        <v>251</v>
      </c>
      <c r="I100" s="9">
        <v>7762</v>
      </c>
      <c r="J100" s="9">
        <v>1734</v>
      </c>
      <c r="K100" s="9">
        <v>412</v>
      </c>
      <c r="L100" s="9">
        <v>134</v>
      </c>
      <c r="M100" s="9"/>
      <c r="N100" s="9">
        <v>116994</v>
      </c>
      <c r="O100" s="6"/>
      <c r="P100" s="7">
        <v>6.6345282664068232</v>
      </c>
      <c r="Q100" s="7"/>
    </row>
    <row r="101" spans="1:17">
      <c r="A101">
        <v>2</v>
      </c>
      <c r="B101" t="s">
        <v>20</v>
      </c>
      <c r="C101" t="s">
        <v>21</v>
      </c>
      <c r="D101">
        <v>2001</v>
      </c>
      <c r="E101" t="s">
        <v>219</v>
      </c>
      <c r="F101" t="s">
        <v>249</v>
      </c>
      <c r="G101" t="s">
        <v>250</v>
      </c>
      <c r="H101" t="s">
        <v>251</v>
      </c>
      <c r="I101" s="9">
        <v>7392</v>
      </c>
      <c r="J101" s="9">
        <v>1936</v>
      </c>
      <c r="K101" s="9">
        <v>472</v>
      </c>
      <c r="L101" s="9">
        <v>148</v>
      </c>
      <c r="M101" s="9"/>
      <c r="N101" s="9">
        <v>110356</v>
      </c>
      <c r="O101" s="6"/>
      <c r="P101" s="7">
        <v>6.6983217949182645</v>
      </c>
      <c r="Q101" s="7"/>
    </row>
    <row r="102" spans="1:17">
      <c r="A102">
        <v>2</v>
      </c>
      <c r="B102" t="s">
        <v>20</v>
      </c>
      <c r="C102" t="s">
        <v>21</v>
      </c>
      <c r="D102">
        <v>2002</v>
      </c>
      <c r="E102" t="s">
        <v>219</v>
      </c>
      <c r="F102" t="s">
        <v>249</v>
      </c>
      <c r="G102" t="s">
        <v>250</v>
      </c>
      <c r="H102" t="s">
        <v>251</v>
      </c>
      <c r="I102" s="9">
        <v>7951</v>
      </c>
      <c r="J102" s="9">
        <v>2340</v>
      </c>
      <c r="K102" s="9">
        <v>490</v>
      </c>
      <c r="L102" s="9">
        <v>198</v>
      </c>
      <c r="M102" s="9"/>
      <c r="N102" s="9">
        <v>110715</v>
      </c>
      <c r="O102" s="6"/>
      <c r="P102" s="7">
        <v>7.1815020548254536</v>
      </c>
      <c r="Q102" s="7"/>
    </row>
    <row r="103" spans="1:17">
      <c r="A103">
        <v>2</v>
      </c>
      <c r="B103" t="s">
        <v>20</v>
      </c>
      <c r="C103" t="s">
        <v>21</v>
      </c>
      <c r="D103">
        <v>2003</v>
      </c>
      <c r="E103" t="s">
        <v>219</v>
      </c>
      <c r="F103" t="s">
        <v>249</v>
      </c>
      <c r="G103" t="s">
        <v>250</v>
      </c>
      <c r="H103" t="s">
        <v>251</v>
      </c>
      <c r="I103" s="9">
        <v>7894</v>
      </c>
      <c r="J103" s="9">
        <v>2037</v>
      </c>
      <c r="K103" s="9">
        <v>473</v>
      </c>
      <c r="L103" s="9">
        <v>170</v>
      </c>
      <c r="M103" s="9"/>
      <c r="N103" s="9">
        <v>113467</v>
      </c>
      <c r="O103" s="6"/>
      <c r="P103" s="7">
        <v>6.9570888452149076</v>
      </c>
      <c r="Q103" s="7"/>
    </row>
    <row r="104" spans="1:17">
      <c r="A104">
        <v>1</v>
      </c>
      <c r="B104" t="s">
        <v>20</v>
      </c>
      <c r="C104" t="s">
        <v>21</v>
      </c>
      <c r="D104">
        <v>2004</v>
      </c>
      <c r="E104" t="s">
        <v>219</v>
      </c>
      <c r="F104" t="s">
        <v>249</v>
      </c>
      <c r="G104" t="s">
        <v>250</v>
      </c>
      <c r="H104" t="s">
        <v>251</v>
      </c>
      <c r="I104" s="9">
        <v>10320</v>
      </c>
      <c r="J104" s="9">
        <v>2907</v>
      </c>
      <c r="K104" s="9">
        <v>769</v>
      </c>
      <c r="L104" s="9">
        <v>203</v>
      </c>
      <c r="M104" s="9"/>
      <c r="N104" s="9">
        <v>131609</v>
      </c>
      <c r="O104" s="6"/>
      <c r="P104" s="7">
        <v>7.8414090221793336</v>
      </c>
      <c r="Q104" s="7"/>
    </row>
    <row r="105" spans="1:17">
      <c r="A105">
        <v>1</v>
      </c>
      <c r="B105" t="s">
        <v>20</v>
      </c>
      <c r="C105" t="s">
        <v>21</v>
      </c>
      <c r="D105">
        <v>2005</v>
      </c>
      <c r="E105" t="s">
        <v>219</v>
      </c>
      <c r="F105" t="s">
        <v>249</v>
      </c>
      <c r="G105" t="s">
        <v>250</v>
      </c>
      <c r="H105" t="s">
        <v>251</v>
      </c>
      <c r="I105" s="9">
        <v>10928</v>
      </c>
      <c r="J105" s="9">
        <v>2958</v>
      </c>
      <c r="K105" s="9">
        <v>664</v>
      </c>
      <c r="L105" s="9">
        <v>277</v>
      </c>
      <c r="M105" s="9"/>
      <c r="N105" s="9">
        <v>141901</v>
      </c>
      <c r="O105" s="6"/>
      <c r="P105" s="7">
        <v>7.7011437551532405</v>
      </c>
      <c r="Q105" s="7"/>
    </row>
    <row r="106" spans="1:17">
      <c r="A106">
        <v>1</v>
      </c>
      <c r="B106" t="s">
        <v>20</v>
      </c>
      <c r="C106" t="s">
        <v>21</v>
      </c>
      <c r="D106">
        <v>2006</v>
      </c>
      <c r="E106" t="s">
        <v>219</v>
      </c>
      <c r="F106" t="s">
        <v>249</v>
      </c>
      <c r="G106" t="s">
        <v>250</v>
      </c>
      <c r="H106" t="s">
        <v>251</v>
      </c>
      <c r="I106" s="9">
        <v>10944</v>
      </c>
      <c r="J106" s="9">
        <v>2876</v>
      </c>
      <c r="K106" s="9">
        <v>677</v>
      </c>
      <c r="L106" s="9">
        <v>202</v>
      </c>
      <c r="M106" s="9"/>
      <c r="N106" s="9">
        <v>148946</v>
      </c>
      <c r="O106" s="6"/>
      <c r="P106" s="7">
        <v>7.3476293421777017</v>
      </c>
      <c r="Q106" s="7"/>
    </row>
    <row r="107" spans="1:17">
      <c r="A107">
        <v>1</v>
      </c>
      <c r="B107" t="s">
        <v>20</v>
      </c>
      <c r="C107" t="s">
        <v>21</v>
      </c>
      <c r="D107">
        <v>2007</v>
      </c>
      <c r="E107" t="s">
        <v>219</v>
      </c>
      <c r="F107" t="s">
        <v>249</v>
      </c>
      <c r="G107" t="s">
        <v>250</v>
      </c>
      <c r="H107" t="s">
        <v>251</v>
      </c>
      <c r="I107" s="9">
        <v>10985</v>
      </c>
      <c r="J107" s="9">
        <v>2970</v>
      </c>
      <c r="K107" s="9">
        <v>623</v>
      </c>
      <c r="L107" s="9">
        <v>194</v>
      </c>
      <c r="M107" s="9"/>
      <c r="N107" s="9">
        <v>151963</v>
      </c>
      <c r="O107" s="6"/>
      <c r="P107" s="7">
        <v>7.2287333100820597</v>
      </c>
      <c r="Q107" s="7"/>
    </row>
    <row r="108" spans="1:17">
      <c r="A108">
        <v>1</v>
      </c>
      <c r="B108" t="s">
        <v>20</v>
      </c>
      <c r="C108" t="s">
        <v>21</v>
      </c>
      <c r="D108">
        <v>2008</v>
      </c>
      <c r="E108" t="s">
        <v>219</v>
      </c>
      <c r="F108" t="s">
        <v>249</v>
      </c>
      <c r="G108" t="s">
        <v>250</v>
      </c>
      <c r="H108" t="s">
        <v>251</v>
      </c>
      <c r="I108" s="9">
        <v>10550</v>
      </c>
      <c r="J108" s="9">
        <v>2763</v>
      </c>
      <c r="K108" s="9">
        <v>652</v>
      </c>
      <c r="L108" s="9">
        <v>189</v>
      </c>
      <c r="M108" s="9"/>
      <c r="N108" s="9">
        <v>152086</v>
      </c>
      <c r="O108" s="6"/>
      <c r="P108" s="7">
        <v>6.9368646686743034</v>
      </c>
      <c r="Q108" s="7"/>
    </row>
    <row r="109" spans="1:17">
      <c r="A109">
        <v>1</v>
      </c>
      <c r="B109" t="s">
        <v>20</v>
      </c>
      <c r="C109" t="s">
        <v>21</v>
      </c>
      <c r="D109">
        <v>2009</v>
      </c>
      <c r="E109" t="s">
        <v>219</v>
      </c>
      <c r="F109" t="s">
        <v>249</v>
      </c>
      <c r="G109" t="s">
        <v>250</v>
      </c>
      <c r="H109" t="s">
        <v>251</v>
      </c>
      <c r="I109" s="9">
        <v>10733</v>
      </c>
      <c r="J109" s="9">
        <v>2966</v>
      </c>
      <c r="K109" s="9">
        <v>665</v>
      </c>
      <c r="L109" s="9">
        <v>159</v>
      </c>
      <c r="M109" s="9"/>
      <c r="N109" s="9">
        <v>152139</v>
      </c>
      <c r="O109" s="6"/>
      <c r="P109" s="7">
        <v>7.0547328429922631</v>
      </c>
      <c r="Q109" s="7"/>
    </row>
    <row r="110" spans="1:17">
      <c r="A110">
        <v>1</v>
      </c>
      <c r="B110" t="s">
        <v>20</v>
      </c>
      <c r="C110" t="s">
        <v>21</v>
      </c>
      <c r="D110">
        <v>2010</v>
      </c>
      <c r="E110" t="s">
        <v>219</v>
      </c>
      <c r="F110" t="s">
        <v>249</v>
      </c>
      <c r="G110" t="s">
        <v>250</v>
      </c>
      <c r="H110" t="s">
        <v>251</v>
      </c>
      <c r="I110" s="9">
        <v>12287</v>
      </c>
      <c r="J110" s="9">
        <v>3376</v>
      </c>
      <c r="K110" s="9">
        <v>758</v>
      </c>
      <c r="L110" s="9">
        <v>200</v>
      </c>
      <c r="M110" s="9"/>
      <c r="N110" s="68">
        <v>165643</v>
      </c>
      <c r="O110" s="6"/>
      <c r="P110" s="7">
        <v>7.4177598811902712</v>
      </c>
      <c r="Q110" s="7"/>
    </row>
    <row r="111" spans="1:17">
      <c r="A111">
        <v>1</v>
      </c>
      <c r="B111" t="s">
        <v>20</v>
      </c>
      <c r="C111" t="s">
        <v>21</v>
      </c>
      <c r="D111">
        <v>2011</v>
      </c>
      <c r="E111" t="s">
        <v>219</v>
      </c>
      <c r="F111" t="s">
        <v>249</v>
      </c>
      <c r="G111" t="s">
        <v>250</v>
      </c>
      <c r="H111" t="s">
        <v>251</v>
      </c>
      <c r="I111" s="9">
        <v>12890</v>
      </c>
      <c r="J111" s="9">
        <v>3399</v>
      </c>
      <c r="K111" s="9">
        <v>871</v>
      </c>
      <c r="L111" s="9">
        <v>264</v>
      </c>
      <c r="M111" s="9"/>
      <c r="N111" s="68">
        <v>176072</v>
      </c>
      <c r="O111" s="6"/>
      <c r="P111" s="7">
        <v>7.3208687355172888</v>
      </c>
      <c r="Q111" s="7"/>
    </row>
    <row r="112" spans="1:17">
      <c r="A112">
        <v>1</v>
      </c>
      <c r="B112" t="s">
        <v>20</v>
      </c>
      <c r="C112" t="s">
        <v>21</v>
      </c>
      <c r="D112">
        <v>2012</v>
      </c>
      <c r="E112" t="s">
        <v>219</v>
      </c>
      <c r="F112" t="s">
        <v>249</v>
      </c>
      <c r="G112" t="s">
        <v>250</v>
      </c>
      <c r="H112" t="s">
        <v>251</v>
      </c>
      <c r="I112" s="9">
        <v>12035</v>
      </c>
      <c r="J112" s="9">
        <v>3119</v>
      </c>
      <c r="K112" s="9">
        <v>793</v>
      </c>
      <c r="L112" s="9">
        <v>240</v>
      </c>
      <c r="M112" s="9"/>
      <c r="N112" s="9">
        <v>174469</v>
      </c>
      <c r="O112" s="6"/>
      <c r="P112" s="7">
        <v>6.8980735832726738</v>
      </c>
      <c r="Q112" s="7"/>
    </row>
    <row r="113" spans="1:17">
      <c r="A113">
        <v>1</v>
      </c>
      <c r="B113" t="s">
        <v>20</v>
      </c>
      <c r="C113" t="s">
        <v>21</v>
      </c>
      <c r="D113">
        <v>2013</v>
      </c>
      <c r="E113" t="s">
        <v>219</v>
      </c>
      <c r="F113" t="s">
        <v>249</v>
      </c>
      <c r="G113" t="s">
        <v>250</v>
      </c>
      <c r="H113" t="s">
        <v>251</v>
      </c>
      <c r="I113" s="9">
        <v>12108</v>
      </c>
      <c r="J113" s="9">
        <v>3062</v>
      </c>
      <c r="K113" s="9">
        <v>859</v>
      </c>
      <c r="L113" s="9">
        <v>270</v>
      </c>
      <c r="M113" s="9"/>
      <c r="N113" s="9">
        <v>172671</v>
      </c>
      <c r="O113" s="6"/>
      <c r="P113" s="7">
        <v>7.0121792310231594</v>
      </c>
      <c r="Q113" s="7"/>
    </row>
    <row r="114" spans="1:17">
      <c r="A114">
        <v>1</v>
      </c>
      <c r="B114" s="15" t="s">
        <v>22</v>
      </c>
      <c r="C114" s="15" t="s">
        <v>23</v>
      </c>
      <c r="D114" s="15">
        <v>2006</v>
      </c>
      <c r="E114" t="s">
        <v>219</v>
      </c>
      <c r="F114" t="s">
        <v>252</v>
      </c>
      <c r="G114" t="s">
        <v>253</v>
      </c>
      <c r="H114" t="s">
        <v>254</v>
      </c>
      <c r="I114" s="16">
        <v>511</v>
      </c>
      <c r="J114" s="16">
        <v>221</v>
      </c>
      <c r="K114" s="16">
        <v>114</v>
      </c>
      <c r="L114" s="16">
        <v>54</v>
      </c>
      <c r="M114" s="16"/>
      <c r="N114" s="17">
        <v>5296</v>
      </c>
      <c r="O114" s="15">
        <v>130</v>
      </c>
      <c r="P114" s="18">
        <v>9.8915989159891602</v>
      </c>
      <c r="Q114" s="7"/>
    </row>
    <row r="115" spans="1:17">
      <c r="A115">
        <v>1</v>
      </c>
      <c r="B115" s="15" t="s">
        <v>22</v>
      </c>
      <c r="C115" s="15" t="s">
        <v>23</v>
      </c>
      <c r="D115" s="15">
        <v>2007</v>
      </c>
      <c r="E115" t="s">
        <v>219</v>
      </c>
      <c r="F115" t="s">
        <v>252</v>
      </c>
      <c r="G115" t="s">
        <v>253</v>
      </c>
      <c r="H115" t="s">
        <v>254</v>
      </c>
      <c r="I115" s="16">
        <v>556</v>
      </c>
      <c r="J115" s="16">
        <v>229</v>
      </c>
      <c r="K115" s="16">
        <v>120</v>
      </c>
      <c r="L115" s="16">
        <v>57</v>
      </c>
      <c r="M115" s="16"/>
      <c r="N115" s="17">
        <v>5854</v>
      </c>
      <c r="O115" s="15">
        <v>709</v>
      </c>
      <c r="P115" s="18">
        <v>10.806608357628766</v>
      </c>
      <c r="Q115" s="7"/>
    </row>
    <row r="116" spans="1:17">
      <c r="A116">
        <v>1</v>
      </c>
      <c r="B116" s="15" t="s">
        <v>22</v>
      </c>
      <c r="C116" s="15" t="s">
        <v>23</v>
      </c>
      <c r="D116" s="15">
        <v>2008</v>
      </c>
      <c r="E116" t="s">
        <v>219</v>
      </c>
      <c r="F116" t="s">
        <v>252</v>
      </c>
      <c r="G116" t="s">
        <v>253</v>
      </c>
      <c r="H116" t="s">
        <v>254</v>
      </c>
      <c r="I116" s="16">
        <v>586</v>
      </c>
      <c r="J116" s="16">
        <v>244</v>
      </c>
      <c r="K116" s="16">
        <v>128</v>
      </c>
      <c r="L116" s="16">
        <v>59</v>
      </c>
      <c r="M116" s="16"/>
      <c r="N116" s="17">
        <v>5480</v>
      </c>
      <c r="O116" s="15">
        <v>106</v>
      </c>
      <c r="P116" s="18">
        <v>10.904354298474136</v>
      </c>
      <c r="Q116" s="7"/>
    </row>
    <row r="117" spans="1:17">
      <c r="A117">
        <v>1</v>
      </c>
      <c r="B117" s="15" t="s">
        <v>22</v>
      </c>
      <c r="C117" s="15" t="s">
        <v>23</v>
      </c>
      <c r="D117" s="15">
        <v>2009</v>
      </c>
      <c r="E117" t="s">
        <v>219</v>
      </c>
      <c r="F117" t="s">
        <v>252</v>
      </c>
      <c r="G117" t="s">
        <v>253</v>
      </c>
      <c r="H117" t="s">
        <v>254</v>
      </c>
      <c r="I117" s="16">
        <v>646</v>
      </c>
      <c r="J117" s="16">
        <v>232</v>
      </c>
      <c r="K117" s="16">
        <v>128</v>
      </c>
      <c r="L117" s="16">
        <v>56</v>
      </c>
      <c r="M117" s="16"/>
      <c r="N117" s="17">
        <v>5348</v>
      </c>
      <c r="O117" s="15">
        <v>85</v>
      </c>
      <c r="P117" s="18">
        <v>12.274368231046932</v>
      </c>
      <c r="Q117" s="7"/>
    </row>
    <row r="118" spans="1:17">
      <c r="A118" s="15">
        <v>1</v>
      </c>
      <c r="B118" s="15" t="s">
        <v>22</v>
      </c>
      <c r="C118" s="15" t="s">
        <v>23</v>
      </c>
      <c r="D118" s="15">
        <v>2010</v>
      </c>
      <c r="E118" t="s">
        <v>219</v>
      </c>
      <c r="F118" t="s">
        <v>252</v>
      </c>
      <c r="G118" t="s">
        <v>253</v>
      </c>
      <c r="H118" t="s">
        <v>254</v>
      </c>
      <c r="I118" s="16">
        <v>567</v>
      </c>
      <c r="J118" s="16">
        <v>219</v>
      </c>
      <c r="K118" s="16">
        <v>105</v>
      </c>
      <c r="L118" s="16">
        <v>50</v>
      </c>
      <c r="M118" s="16"/>
      <c r="N118" s="17">
        <v>5049</v>
      </c>
      <c r="O118" s="15">
        <v>150</v>
      </c>
      <c r="P118" s="18">
        <v>11.573790569503981</v>
      </c>
      <c r="Q118" s="7"/>
    </row>
    <row r="119" spans="1:17">
      <c r="A119" s="15">
        <v>1</v>
      </c>
      <c r="B119" s="15" t="s">
        <v>22</v>
      </c>
      <c r="C119" s="15" t="s">
        <v>23</v>
      </c>
      <c r="D119" s="15">
        <v>2011</v>
      </c>
      <c r="E119" t="s">
        <v>219</v>
      </c>
      <c r="F119" t="s">
        <v>252</v>
      </c>
      <c r="G119" t="s">
        <v>253</v>
      </c>
      <c r="H119" t="s">
        <v>254</v>
      </c>
      <c r="I119" s="16">
        <v>560</v>
      </c>
      <c r="J119" s="16">
        <v>228</v>
      </c>
      <c r="K119" s="16">
        <v>114</v>
      </c>
      <c r="L119" s="16">
        <v>55</v>
      </c>
      <c r="M119" s="16"/>
      <c r="N119" s="17">
        <v>5000</v>
      </c>
      <c r="O119" s="15">
        <v>128</v>
      </c>
      <c r="P119" s="18">
        <v>11.494252873563218</v>
      </c>
      <c r="Q119" s="7"/>
    </row>
    <row r="120" spans="1:17">
      <c r="A120" s="15">
        <v>2</v>
      </c>
      <c r="B120" s="15" t="s">
        <v>22</v>
      </c>
      <c r="C120" s="15" t="s">
        <v>23</v>
      </c>
      <c r="D120" s="15">
        <v>2012</v>
      </c>
      <c r="E120" t="s">
        <v>219</v>
      </c>
      <c r="F120" t="s">
        <v>252</v>
      </c>
      <c r="G120" t="s">
        <v>253</v>
      </c>
      <c r="H120" t="s">
        <v>254</v>
      </c>
      <c r="I120" s="16">
        <v>595</v>
      </c>
      <c r="J120" s="16">
        <v>239</v>
      </c>
      <c r="K120" s="16">
        <v>137</v>
      </c>
      <c r="L120" s="16">
        <v>80</v>
      </c>
      <c r="M120" s="16"/>
      <c r="N120" s="17">
        <v>4866</v>
      </c>
      <c r="O120" s="15">
        <v>187</v>
      </c>
      <c r="P120" s="18">
        <v>12.716392391536655</v>
      </c>
      <c r="Q120" s="7"/>
    </row>
    <row r="121" spans="1:17">
      <c r="A121" s="15">
        <v>1</v>
      </c>
      <c r="B121" s="15" t="s">
        <v>24</v>
      </c>
      <c r="C121" s="15" t="s">
        <v>25</v>
      </c>
      <c r="D121" s="15">
        <v>2000</v>
      </c>
      <c r="E121" t="s">
        <v>219</v>
      </c>
      <c r="F121" t="s">
        <v>255</v>
      </c>
      <c r="G121" t="s">
        <v>257</v>
      </c>
      <c r="I121" s="9"/>
      <c r="J121" s="9"/>
      <c r="K121" s="9"/>
      <c r="L121" s="9"/>
      <c r="M121" s="9"/>
      <c r="N121" s="44">
        <v>14968</v>
      </c>
      <c r="O121" s="9"/>
      <c r="P121" s="18">
        <v>8.6999999999999993</v>
      </c>
      <c r="Q121" s="7"/>
    </row>
    <row r="122" spans="1:17">
      <c r="A122" s="15">
        <v>1</v>
      </c>
      <c r="B122" s="15" t="s">
        <v>24</v>
      </c>
      <c r="C122" s="15" t="s">
        <v>25</v>
      </c>
      <c r="D122" s="15">
        <v>2001</v>
      </c>
      <c r="E122" t="s">
        <v>219</v>
      </c>
      <c r="F122" t="s">
        <v>255</v>
      </c>
      <c r="G122" t="s">
        <v>257</v>
      </c>
      <c r="I122" s="9"/>
      <c r="J122" s="9"/>
      <c r="K122" s="9"/>
      <c r="L122" s="9"/>
      <c r="M122" s="9"/>
      <c r="N122" s="44">
        <v>14968</v>
      </c>
      <c r="O122" s="9"/>
      <c r="P122" s="18">
        <v>8.3000000000000007</v>
      </c>
      <c r="Q122" s="7"/>
    </row>
    <row r="123" spans="1:17">
      <c r="A123" s="15">
        <v>1</v>
      </c>
      <c r="B123" s="15" t="s">
        <v>24</v>
      </c>
      <c r="C123" s="15" t="s">
        <v>25</v>
      </c>
      <c r="D123" s="15">
        <v>2002</v>
      </c>
      <c r="E123" t="s">
        <v>219</v>
      </c>
      <c r="F123" t="s">
        <v>255</v>
      </c>
      <c r="G123" t="s">
        <v>257</v>
      </c>
      <c r="I123" s="9"/>
      <c r="J123" s="9"/>
      <c r="K123" s="9"/>
      <c r="L123" s="9"/>
      <c r="M123" s="9"/>
      <c r="N123" s="44">
        <v>14968</v>
      </c>
      <c r="O123" s="9"/>
      <c r="P123" s="18">
        <v>8.1</v>
      </c>
      <c r="Q123" s="7"/>
    </row>
    <row r="124" spans="1:17">
      <c r="A124" s="15">
        <v>1</v>
      </c>
      <c r="B124" s="15" t="s">
        <v>24</v>
      </c>
      <c r="C124" s="15" t="s">
        <v>25</v>
      </c>
      <c r="D124" s="15">
        <v>2003</v>
      </c>
      <c r="E124" t="s">
        <v>219</v>
      </c>
      <c r="F124" t="s">
        <v>255</v>
      </c>
      <c r="G124" t="s">
        <v>257</v>
      </c>
      <c r="I124" s="9"/>
      <c r="J124" s="9"/>
      <c r="K124" s="9"/>
      <c r="L124" s="9"/>
      <c r="M124" s="9"/>
      <c r="N124" s="44">
        <v>14968</v>
      </c>
      <c r="O124" s="9"/>
      <c r="P124" s="18">
        <v>10</v>
      </c>
      <c r="Q124" s="7"/>
    </row>
    <row r="125" spans="1:17">
      <c r="A125" s="15">
        <v>1</v>
      </c>
      <c r="B125" t="s">
        <v>24</v>
      </c>
      <c r="C125" t="s">
        <v>25</v>
      </c>
      <c r="D125">
        <v>2004</v>
      </c>
      <c r="E125" t="s">
        <v>219</v>
      </c>
      <c r="F125" t="s">
        <v>255</v>
      </c>
      <c r="G125" t="s">
        <v>257</v>
      </c>
      <c r="I125" s="6">
        <v>1233</v>
      </c>
      <c r="J125" s="6">
        <v>394</v>
      </c>
      <c r="K125" s="6">
        <v>162</v>
      </c>
      <c r="L125" s="6">
        <v>49</v>
      </c>
      <c r="M125" s="6"/>
      <c r="N125" s="6">
        <v>14968</v>
      </c>
      <c r="O125" s="6">
        <v>210</v>
      </c>
      <c r="P125" s="7">
        <v>8.3547906220355053</v>
      </c>
      <c r="Q125" s="7"/>
    </row>
    <row r="126" spans="1:17">
      <c r="A126" s="15">
        <v>2</v>
      </c>
      <c r="B126" s="15" t="s">
        <v>24</v>
      </c>
      <c r="C126" s="15" t="s">
        <v>25</v>
      </c>
      <c r="D126" s="15">
        <v>2005</v>
      </c>
      <c r="E126" t="s">
        <v>219</v>
      </c>
      <c r="F126" t="s">
        <v>255</v>
      </c>
      <c r="G126" t="s">
        <v>257</v>
      </c>
      <c r="I126" s="9">
        <v>1185</v>
      </c>
      <c r="J126" s="9">
        <v>342</v>
      </c>
      <c r="K126" s="9">
        <v>126</v>
      </c>
      <c r="L126" s="9">
        <v>61</v>
      </c>
      <c r="M126" s="9"/>
      <c r="N126" s="9">
        <v>15198</v>
      </c>
      <c r="O126" s="9">
        <v>241</v>
      </c>
      <c r="P126" s="7">
        <v>7.9227117737514199</v>
      </c>
      <c r="Q126" s="7"/>
    </row>
    <row r="127" spans="1:17">
      <c r="A127" s="15">
        <v>2</v>
      </c>
      <c r="B127" s="15" t="s">
        <v>24</v>
      </c>
      <c r="C127" s="15" t="s">
        <v>25</v>
      </c>
      <c r="D127" s="15">
        <v>2006</v>
      </c>
      <c r="E127" t="s">
        <v>219</v>
      </c>
      <c r="F127" t="s">
        <v>255</v>
      </c>
      <c r="G127" t="s">
        <v>257</v>
      </c>
      <c r="I127" s="9">
        <v>1190</v>
      </c>
      <c r="J127" s="9">
        <v>367</v>
      </c>
      <c r="K127" s="9">
        <v>142</v>
      </c>
      <c r="L127" s="9">
        <v>37</v>
      </c>
      <c r="M127" s="9"/>
      <c r="N127" s="9">
        <v>15053</v>
      </c>
      <c r="O127" s="9">
        <v>253</v>
      </c>
      <c r="P127" s="7">
        <v>8.0405405405405403</v>
      </c>
      <c r="Q127" s="7"/>
    </row>
    <row r="128" spans="1:17">
      <c r="A128" s="15">
        <v>2</v>
      </c>
      <c r="B128" s="15" t="s">
        <v>24</v>
      </c>
      <c r="C128" s="15" t="s">
        <v>25</v>
      </c>
      <c r="D128" s="15">
        <v>2007</v>
      </c>
      <c r="E128" t="s">
        <v>219</v>
      </c>
      <c r="F128" t="s">
        <v>255</v>
      </c>
      <c r="G128" t="s">
        <v>257</v>
      </c>
      <c r="I128" s="9">
        <v>1382</v>
      </c>
      <c r="J128" s="9">
        <v>414</v>
      </c>
      <c r="K128" s="9">
        <v>158</v>
      </c>
      <c r="L128" s="9">
        <v>65</v>
      </c>
      <c r="M128" s="9"/>
      <c r="N128" s="9">
        <v>16062</v>
      </c>
      <c r="O128" s="9">
        <v>238</v>
      </c>
      <c r="P128" s="7">
        <v>8.7335692618806871</v>
      </c>
      <c r="Q128" s="7"/>
    </row>
    <row r="129" spans="1:17">
      <c r="A129" s="15">
        <v>1</v>
      </c>
      <c r="B129" s="15" t="s">
        <v>24</v>
      </c>
      <c r="C129" s="15" t="s">
        <v>25</v>
      </c>
      <c r="D129" s="15">
        <v>2008</v>
      </c>
      <c r="E129" t="s">
        <v>219</v>
      </c>
      <c r="F129" t="s">
        <v>255</v>
      </c>
      <c r="G129" t="s">
        <v>257</v>
      </c>
      <c r="I129" s="9">
        <v>1437</v>
      </c>
      <c r="J129" s="9">
        <v>435</v>
      </c>
      <c r="K129" s="9">
        <v>186</v>
      </c>
      <c r="L129" s="9">
        <v>70</v>
      </c>
      <c r="M129" s="9"/>
      <c r="N129" s="9">
        <v>17022</v>
      </c>
      <c r="O129" s="9">
        <v>247</v>
      </c>
      <c r="P129" s="7">
        <v>8.5663189269746649</v>
      </c>
      <c r="Q129" s="7"/>
    </row>
    <row r="130" spans="1:17">
      <c r="A130" s="15">
        <v>1</v>
      </c>
      <c r="B130" s="15" t="s">
        <v>24</v>
      </c>
      <c r="C130" s="15" t="s">
        <v>25</v>
      </c>
      <c r="D130" s="15">
        <v>2009</v>
      </c>
      <c r="E130" t="s">
        <v>219</v>
      </c>
      <c r="F130" t="s">
        <v>255</v>
      </c>
      <c r="G130" t="s">
        <v>257</v>
      </c>
      <c r="I130" s="9">
        <v>1722</v>
      </c>
      <c r="J130" s="9">
        <v>537</v>
      </c>
      <c r="K130" s="9">
        <v>233</v>
      </c>
      <c r="L130" s="9">
        <v>78</v>
      </c>
      <c r="M130" s="9"/>
      <c r="N130" s="9">
        <v>17841</v>
      </c>
      <c r="O130" s="9">
        <v>226</v>
      </c>
      <c r="P130" s="7">
        <v>9.775759296054499</v>
      </c>
      <c r="Q130" s="7"/>
    </row>
    <row r="131" spans="1:17">
      <c r="A131" s="15">
        <v>1</v>
      </c>
      <c r="B131" t="s">
        <v>24</v>
      </c>
      <c r="C131" t="s">
        <v>25</v>
      </c>
      <c r="D131">
        <v>2010</v>
      </c>
      <c r="E131" t="s">
        <v>219</v>
      </c>
      <c r="F131" t="s">
        <v>255</v>
      </c>
      <c r="G131" t="s">
        <v>257</v>
      </c>
      <c r="I131" s="6">
        <v>1746</v>
      </c>
      <c r="J131" s="6">
        <v>514</v>
      </c>
      <c r="K131" s="6">
        <v>223</v>
      </c>
      <c r="L131" s="6">
        <v>78</v>
      </c>
      <c r="M131" s="6"/>
      <c r="N131" s="6">
        <v>18018</v>
      </c>
      <c r="O131" s="6">
        <v>6</v>
      </c>
      <c r="P131" s="7">
        <v>9.6935376415722843</v>
      </c>
      <c r="Q131" s="7"/>
    </row>
    <row r="132" spans="1:17">
      <c r="A132" s="15">
        <v>2</v>
      </c>
      <c r="B132" t="s">
        <v>24</v>
      </c>
      <c r="C132" t="s">
        <v>25</v>
      </c>
      <c r="D132">
        <v>2011</v>
      </c>
      <c r="E132" t="s">
        <v>219</v>
      </c>
      <c r="F132" t="s">
        <v>255</v>
      </c>
      <c r="G132" t="s">
        <v>257</v>
      </c>
      <c r="I132" s="6">
        <v>1750</v>
      </c>
      <c r="J132" s="6">
        <v>498</v>
      </c>
      <c r="K132" s="6">
        <v>207</v>
      </c>
      <c r="L132" s="6">
        <v>70</v>
      </c>
      <c r="M132" s="6"/>
      <c r="N132" s="6">
        <v>17450</v>
      </c>
      <c r="O132" s="6">
        <v>6</v>
      </c>
      <c r="P132" s="7">
        <v>10.032102728731942</v>
      </c>
      <c r="Q132" s="7"/>
    </row>
    <row r="133" spans="1:17">
      <c r="A133" s="15">
        <v>1</v>
      </c>
      <c r="B133" t="s">
        <v>24</v>
      </c>
      <c r="C133" t="s">
        <v>25</v>
      </c>
      <c r="D133">
        <v>2012</v>
      </c>
      <c r="E133" t="s">
        <v>219</v>
      </c>
      <c r="F133" t="s">
        <v>255</v>
      </c>
      <c r="G133" t="s">
        <v>257</v>
      </c>
      <c r="I133" s="6">
        <v>1866</v>
      </c>
      <c r="J133" s="6">
        <v>621</v>
      </c>
      <c r="K133" s="6">
        <v>270</v>
      </c>
      <c r="L133" s="6">
        <v>95</v>
      </c>
      <c r="M133" s="6"/>
      <c r="N133" s="6">
        <v>18992</v>
      </c>
      <c r="O133" s="6">
        <v>2</v>
      </c>
      <c r="P133" s="7">
        <v>9.8262243285939963</v>
      </c>
      <c r="Q133" s="7"/>
    </row>
    <row r="134" spans="1:17">
      <c r="A134" s="15">
        <v>1</v>
      </c>
      <c r="B134" t="s">
        <v>24</v>
      </c>
      <c r="C134" t="s">
        <v>25</v>
      </c>
      <c r="D134">
        <v>2013</v>
      </c>
      <c r="E134" t="s">
        <v>219</v>
      </c>
      <c r="F134" t="s">
        <v>256</v>
      </c>
      <c r="G134" t="s">
        <v>257</v>
      </c>
      <c r="I134" s="6">
        <v>2119</v>
      </c>
      <c r="J134" s="6">
        <v>650</v>
      </c>
      <c r="K134" s="6">
        <v>274</v>
      </c>
      <c r="L134" s="6">
        <v>87</v>
      </c>
      <c r="M134" s="6"/>
      <c r="N134" s="6">
        <v>19875</v>
      </c>
      <c r="O134" s="6">
        <v>2</v>
      </c>
      <c r="P134" s="7">
        <v>10.662708197051275</v>
      </c>
      <c r="Q134" s="7"/>
    </row>
    <row r="135" spans="1:17">
      <c r="A135" s="15">
        <v>1</v>
      </c>
      <c r="B135" t="s">
        <v>24</v>
      </c>
      <c r="C135" t="s">
        <v>25</v>
      </c>
      <c r="D135">
        <v>2014</v>
      </c>
      <c r="E135" t="s">
        <v>219</v>
      </c>
      <c r="F135" t="s">
        <v>256</v>
      </c>
      <c r="G135" t="s">
        <v>257</v>
      </c>
      <c r="I135" s="6">
        <v>2339</v>
      </c>
      <c r="J135" s="6">
        <v>680</v>
      </c>
      <c r="K135" s="6">
        <v>306</v>
      </c>
      <c r="L135" s="6">
        <v>123</v>
      </c>
      <c r="M135" s="6"/>
      <c r="N135" s="6">
        <v>20752</v>
      </c>
      <c r="O135" s="6">
        <v>0</v>
      </c>
      <c r="P135" s="7">
        <v>11.271202775636082</v>
      </c>
      <c r="Q135" s="7"/>
    </row>
    <row r="136" spans="1:17">
      <c r="A136" s="15">
        <v>1</v>
      </c>
      <c r="B136" s="15" t="s">
        <v>26</v>
      </c>
      <c r="C136" s="15" t="s">
        <v>27</v>
      </c>
      <c r="D136" s="15">
        <v>2000</v>
      </c>
      <c r="E136" t="s">
        <v>219</v>
      </c>
      <c r="F136" t="s">
        <v>258</v>
      </c>
      <c r="G136" t="s">
        <v>259</v>
      </c>
      <c r="I136" s="9">
        <v>4675</v>
      </c>
      <c r="J136" s="9">
        <v>1475</v>
      </c>
      <c r="K136" s="9">
        <v>544</v>
      </c>
      <c r="L136" s="9">
        <v>201</v>
      </c>
      <c r="M136" s="9"/>
      <c r="N136" s="9">
        <v>93691</v>
      </c>
      <c r="O136" s="9">
        <v>18</v>
      </c>
      <c r="P136" s="18">
        <v>4.9907657489351251</v>
      </c>
      <c r="Q136" s="7"/>
    </row>
    <row r="137" spans="1:17">
      <c r="A137" s="15">
        <v>1</v>
      </c>
      <c r="B137" t="s">
        <v>26</v>
      </c>
      <c r="C137" t="s">
        <v>27</v>
      </c>
      <c r="D137">
        <v>2001</v>
      </c>
      <c r="E137" t="s">
        <v>219</v>
      </c>
      <c r="F137" t="s">
        <v>258</v>
      </c>
      <c r="G137" t="s">
        <v>259</v>
      </c>
      <c r="I137" s="6">
        <v>4765</v>
      </c>
      <c r="J137" s="6">
        <v>1537</v>
      </c>
      <c r="K137" s="6">
        <v>554</v>
      </c>
      <c r="L137" s="6">
        <v>186</v>
      </c>
      <c r="M137" s="6"/>
      <c r="N137" s="6">
        <v>91720</v>
      </c>
      <c r="O137" s="6">
        <v>49</v>
      </c>
      <c r="P137" s="7">
        <v>5.1979360975662967</v>
      </c>
      <c r="Q137" s="7"/>
    </row>
    <row r="138" spans="1:17">
      <c r="A138" s="15">
        <v>1</v>
      </c>
      <c r="B138" t="s">
        <v>26</v>
      </c>
      <c r="C138" t="s">
        <v>27</v>
      </c>
      <c r="D138">
        <v>2002</v>
      </c>
      <c r="E138" t="s">
        <v>219</v>
      </c>
      <c r="F138" t="s">
        <v>258</v>
      </c>
      <c r="G138" t="s">
        <v>259</v>
      </c>
      <c r="I138" s="6">
        <v>4590</v>
      </c>
      <c r="J138" s="6">
        <v>1518</v>
      </c>
      <c r="K138" s="6">
        <v>542</v>
      </c>
      <c r="L138" s="6">
        <v>187</v>
      </c>
      <c r="M138" s="6"/>
      <c r="N138" s="6">
        <v>88743</v>
      </c>
      <c r="O138" s="6">
        <v>21</v>
      </c>
      <c r="P138" s="7">
        <v>5.1734631771150337</v>
      </c>
      <c r="Q138" s="7"/>
    </row>
    <row r="139" spans="1:17">
      <c r="A139" s="15">
        <v>1</v>
      </c>
      <c r="B139" t="s">
        <v>26</v>
      </c>
      <c r="C139" t="s">
        <v>27</v>
      </c>
      <c r="D139">
        <v>2003</v>
      </c>
      <c r="E139" t="s">
        <v>219</v>
      </c>
      <c r="F139" t="s">
        <v>258</v>
      </c>
      <c r="G139" t="s">
        <v>259</v>
      </c>
      <c r="I139" s="6">
        <v>4798</v>
      </c>
      <c r="J139" s="6">
        <v>1488</v>
      </c>
      <c r="K139" s="6">
        <v>529</v>
      </c>
      <c r="L139" s="6">
        <v>167</v>
      </c>
      <c r="M139" s="6"/>
      <c r="N139" s="6">
        <v>88512</v>
      </c>
      <c r="O139" s="6">
        <v>22</v>
      </c>
      <c r="P139" s="7">
        <v>5.422081591140242</v>
      </c>
      <c r="Q139" s="7"/>
    </row>
    <row r="140" spans="1:17">
      <c r="A140" s="15">
        <v>1</v>
      </c>
      <c r="B140" t="s">
        <v>26</v>
      </c>
      <c r="C140" t="s">
        <v>27</v>
      </c>
      <c r="D140">
        <v>2004</v>
      </c>
      <c r="E140" t="s">
        <v>219</v>
      </c>
      <c r="F140" t="s">
        <v>258</v>
      </c>
      <c r="G140" t="s">
        <v>259</v>
      </c>
      <c r="I140" s="6">
        <v>4877</v>
      </c>
      <c r="J140" s="6">
        <v>1561</v>
      </c>
      <c r="K140" s="6">
        <v>548</v>
      </c>
      <c r="L140" s="6">
        <v>206</v>
      </c>
      <c r="M140" s="6"/>
      <c r="N140" s="6">
        <v>88943</v>
      </c>
      <c r="O140" s="6">
        <v>15</v>
      </c>
      <c r="P140" s="7">
        <v>5.4842119467434332</v>
      </c>
      <c r="Q140" s="7"/>
    </row>
    <row r="141" spans="1:17">
      <c r="A141" s="15">
        <v>1</v>
      </c>
      <c r="B141" t="s">
        <v>26</v>
      </c>
      <c r="C141" t="s">
        <v>27</v>
      </c>
      <c r="D141">
        <v>2005</v>
      </c>
      <c r="E141" t="s">
        <v>219</v>
      </c>
      <c r="F141" t="s">
        <v>258</v>
      </c>
      <c r="G141" t="s">
        <v>259</v>
      </c>
      <c r="I141" s="6">
        <v>4926</v>
      </c>
      <c r="J141" s="6">
        <v>1590</v>
      </c>
      <c r="K141" s="6">
        <v>582</v>
      </c>
      <c r="L141" s="6">
        <v>201</v>
      </c>
      <c r="M141" s="6"/>
      <c r="N141" s="6">
        <v>90508</v>
      </c>
      <c r="O141" s="6">
        <v>4</v>
      </c>
      <c r="P141" s="7">
        <v>5.4428533545478652</v>
      </c>
      <c r="Q141" s="7"/>
    </row>
    <row r="142" spans="1:17">
      <c r="A142" s="15">
        <v>1</v>
      </c>
      <c r="B142" t="s">
        <v>26</v>
      </c>
      <c r="C142" t="s">
        <v>27</v>
      </c>
      <c r="D142">
        <v>2006</v>
      </c>
      <c r="E142" t="s">
        <v>219</v>
      </c>
      <c r="F142" t="s">
        <v>258</v>
      </c>
      <c r="G142" t="s">
        <v>259</v>
      </c>
      <c r="I142" s="6">
        <v>5030</v>
      </c>
      <c r="J142" s="6">
        <v>1671</v>
      </c>
      <c r="K142" s="6">
        <v>637</v>
      </c>
      <c r="L142" s="6">
        <v>264</v>
      </c>
      <c r="M142" s="6"/>
      <c r="N142" s="6">
        <v>96721</v>
      </c>
      <c r="O142" s="6">
        <v>11</v>
      </c>
      <c r="P142" s="7">
        <v>5.2011167407713783</v>
      </c>
      <c r="Q142" s="7"/>
    </row>
    <row r="143" spans="1:17">
      <c r="A143" s="15">
        <v>1</v>
      </c>
      <c r="B143" t="s">
        <v>26</v>
      </c>
      <c r="C143" t="s">
        <v>27</v>
      </c>
      <c r="D143">
        <v>2007</v>
      </c>
      <c r="E143" t="s">
        <v>219</v>
      </c>
      <c r="F143" t="s">
        <v>258</v>
      </c>
      <c r="G143" t="s">
        <v>259</v>
      </c>
      <c r="I143" s="6">
        <v>5268</v>
      </c>
      <c r="J143" s="6">
        <v>1741</v>
      </c>
      <c r="K143" s="6">
        <v>652</v>
      </c>
      <c r="L143" s="6">
        <v>220</v>
      </c>
      <c r="M143" s="6"/>
      <c r="N143" s="6">
        <v>103626</v>
      </c>
      <c r="O143" s="6">
        <v>25</v>
      </c>
      <c r="P143" s="7">
        <v>5.0848930029632919</v>
      </c>
      <c r="Q143" s="7"/>
    </row>
    <row r="144" spans="1:17">
      <c r="A144" s="15">
        <v>1</v>
      </c>
      <c r="B144" t="s">
        <v>26</v>
      </c>
      <c r="C144" t="s">
        <v>27</v>
      </c>
      <c r="D144">
        <v>2008</v>
      </c>
      <c r="E144" t="s">
        <v>219</v>
      </c>
      <c r="F144" t="s">
        <v>258</v>
      </c>
      <c r="G144" t="s">
        <v>259</v>
      </c>
      <c r="I144" s="6">
        <v>5247</v>
      </c>
      <c r="J144" s="6">
        <v>1781</v>
      </c>
      <c r="K144" s="6">
        <v>660</v>
      </c>
      <c r="L144" s="6">
        <v>234</v>
      </c>
      <c r="M144" s="6"/>
      <c r="N144" s="6">
        <v>107876</v>
      </c>
      <c r="O144" s="6">
        <v>34</v>
      </c>
      <c r="P144" s="7">
        <v>4.8654513083956159</v>
      </c>
      <c r="Q144" s="7"/>
    </row>
    <row r="145" spans="1:17">
      <c r="A145" s="15">
        <v>1</v>
      </c>
      <c r="B145" t="s">
        <v>26</v>
      </c>
      <c r="C145" t="s">
        <v>27</v>
      </c>
      <c r="D145">
        <v>2009</v>
      </c>
      <c r="E145" t="s">
        <v>219</v>
      </c>
      <c r="F145" t="s">
        <v>258</v>
      </c>
      <c r="G145" t="s">
        <v>259</v>
      </c>
      <c r="I145" s="6">
        <v>5500</v>
      </c>
      <c r="J145" s="6">
        <v>1914</v>
      </c>
      <c r="K145" s="6">
        <v>721</v>
      </c>
      <c r="L145" s="6">
        <v>234</v>
      </c>
      <c r="M145" s="6"/>
      <c r="N145" s="6">
        <v>109263</v>
      </c>
      <c r="O145" s="6">
        <v>22</v>
      </c>
      <c r="P145" s="7">
        <v>5.0347397039573059</v>
      </c>
      <c r="Q145" s="7"/>
    </row>
    <row r="146" spans="1:17">
      <c r="A146" s="15">
        <v>1</v>
      </c>
      <c r="B146" t="s">
        <v>26</v>
      </c>
      <c r="C146" t="s">
        <v>27</v>
      </c>
      <c r="D146">
        <v>2010</v>
      </c>
      <c r="E146" t="s">
        <v>219</v>
      </c>
      <c r="F146" t="s">
        <v>258</v>
      </c>
      <c r="G146" t="s">
        <v>259</v>
      </c>
      <c r="I146" s="6">
        <v>5428</v>
      </c>
      <c r="J146" s="6">
        <v>1870</v>
      </c>
      <c r="K146" s="6">
        <v>787</v>
      </c>
      <c r="L146" s="6">
        <v>238</v>
      </c>
      <c r="M146" s="6"/>
      <c r="N146" s="6">
        <v>108050</v>
      </c>
      <c r="O146" s="6">
        <v>11</v>
      </c>
      <c r="P146" s="7">
        <v>5.0241116633808165</v>
      </c>
      <c r="Q146" s="7"/>
    </row>
    <row r="147" spans="1:17">
      <c r="A147" s="15">
        <v>1</v>
      </c>
      <c r="B147" t="s">
        <v>26</v>
      </c>
      <c r="C147" t="s">
        <v>27</v>
      </c>
      <c r="D147">
        <v>2011</v>
      </c>
      <c r="E147" t="s">
        <v>219</v>
      </c>
      <c r="F147" t="s">
        <v>258</v>
      </c>
      <c r="G147" t="s">
        <v>259</v>
      </c>
      <c r="I147" s="6">
        <v>5562</v>
      </c>
      <c r="J147" s="6">
        <v>2027</v>
      </c>
      <c r="K147" s="6">
        <v>857</v>
      </c>
      <c r="L147" s="6">
        <v>264</v>
      </c>
      <c r="M147" s="6"/>
      <c r="N147" s="6">
        <v>109147</v>
      </c>
      <c r="O147" s="6">
        <v>8</v>
      </c>
      <c r="P147" s="7">
        <v>5.0962534016254502</v>
      </c>
      <c r="Q147" s="7"/>
    </row>
    <row r="148" spans="1:17">
      <c r="A148" s="15">
        <v>1</v>
      </c>
      <c r="B148" t="s">
        <v>26</v>
      </c>
      <c r="C148" t="s">
        <v>27</v>
      </c>
      <c r="D148">
        <v>2012</v>
      </c>
      <c r="E148" t="s">
        <v>219</v>
      </c>
      <c r="F148" t="s">
        <v>258</v>
      </c>
      <c r="G148" t="s">
        <v>259</v>
      </c>
      <c r="I148" s="6">
        <v>5903</v>
      </c>
      <c r="J148" s="6">
        <v>2151</v>
      </c>
      <c r="K148" s="6">
        <v>899</v>
      </c>
      <c r="L148" s="6">
        <v>286</v>
      </c>
      <c r="M148" s="6"/>
      <c r="N148" s="6">
        <v>115893</v>
      </c>
      <c r="O148" s="6">
        <v>1</v>
      </c>
      <c r="P148" s="7">
        <v>5.0935353605080591</v>
      </c>
      <c r="Q148" s="7"/>
    </row>
    <row r="149" spans="1:17">
      <c r="A149" s="15">
        <v>1</v>
      </c>
      <c r="B149" t="s">
        <v>26</v>
      </c>
      <c r="C149" t="s">
        <v>27</v>
      </c>
      <c r="D149">
        <v>2013</v>
      </c>
      <c r="E149" t="s">
        <v>219</v>
      </c>
      <c r="F149" t="s">
        <v>258</v>
      </c>
      <c r="G149" t="s">
        <v>259</v>
      </c>
      <c r="I149" s="6">
        <v>5934</v>
      </c>
      <c r="J149" s="6">
        <v>2152</v>
      </c>
      <c r="K149" s="6">
        <v>933</v>
      </c>
      <c r="L149" s="6">
        <v>277</v>
      </c>
      <c r="M149" s="6"/>
      <c r="N149" s="6">
        <v>117997</v>
      </c>
      <c r="O149" s="6">
        <v>4</v>
      </c>
      <c r="P149" s="7">
        <v>5.0291118964684349</v>
      </c>
      <c r="Q149" s="7"/>
    </row>
    <row r="150" spans="1:17">
      <c r="A150" s="15">
        <v>1</v>
      </c>
      <c r="B150" t="s">
        <v>26</v>
      </c>
      <c r="C150" t="s">
        <v>27</v>
      </c>
      <c r="D150">
        <v>2014</v>
      </c>
      <c r="E150" t="s">
        <v>219</v>
      </c>
      <c r="F150" t="s">
        <v>260</v>
      </c>
      <c r="G150" t="s">
        <v>261</v>
      </c>
      <c r="I150" s="6">
        <v>5693</v>
      </c>
      <c r="J150" s="6"/>
      <c r="K150" s="6"/>
      <c r="L150" s="6"/>
      <c r="M150" s="6"/>
      <c r="N150" s="6">
        <v>118534</v>
      </c>
      <c r="O150" s="6"/>
      <c r="P150" s="7">
        <v>4.8028413788448878</v>
      </c>
      <c r="Q150" s="7"/>
    </row>
    <row r="151" spans="1:17">
      <c r="A151" s="15">
        <v>1</v>
      </c>
      <c r="B151" t="s">
        <v>28</v>
      </c>
      <c r="C151" t="s">
        <v>29</v>
      </c>
      <c r="D151">
        <v>2000</v>
      </c>
      <c r="E151" t="s">
        <v>219</v>
      </c>
      <c r="F151" t="s">
        <v>262</v>
      </c>
      <c r="G151" s="5" t="s">
        <v>263</v>
      </c>
      <c r="H151" t="s">
        <v>264</v>
      </c>
      <c r="I151" s="9">
        <v>8151</v>
      </c>
      <c r="J151" s="9">
        <v>2638</v>
      </c>
      <c r="K151" s="9">
        <v>1059</v>
      </c>
      <c r="L151" s="9">
        <v>360</v>
      </c>
      <c r="M151" s="9"/>
      <c r="N151" s="9">
        <v>116396</v>
      </c>
      <c r="O151" s="9">
        <v>699</v>
      </c>
      <c r="P151" s="7">
        <v>7.0451264942046894</v>
      </c>
      <c r="Q151" s="7"/>
    </row>
    <row r="152" spans="1:17">
      <c r="A152" s="15">
        <v>1</v>
      </c>
      <c r="B152" t="s">
        <v>28</v>
      </c>
      <c r="C152" t="s">
        <v>29</v>
      </c>
      <c r="D152">
        <v>2001</v>
      </c>
      <c r="E152" t="s">
        <v>219</v>
      </c>
      <c r="F152" t="s">
        <v>262</v>
      </c>
      <c r="G152" s="5" t="s">
        <v>263</v>
      </c>
      <c r="H152" t="s">
        <v>264</v>
      </c>
      <c r="I152" s="9">
        <v>8369</v>
      </c>
      <c r="J152" s="9">
        <v>2653</v>
      </c>
      <c r="K152" s="9">
        <v>1050</v>
      </c>
      <c r="L152" s="9">
        <v>362</v>
      </c>
      <c r="M152" s="9"/>
      <c r="N152" s="9">
        <v>115372</v>
      </c>
      <c r="O152" s="9">
        <v>532</v>
      </c>
      <c r="P152" s="7">
        <v>7.2875304771856495</v>
      </c>
      <c r="Q152" s="7"/>
    </row>
    <row r="153" spans="1:17">
      <c r="A153" s="15">
        <v>1</v>
      </c>
      <c r="B153" t="s">
        <v>28</v>
      </c>
      <c r="C153" t="s">
        <v>29</v>
      </c>
      <c r="D153">
        <v>2002</v>
      </c>
      <c r="E153" t="s">
        <v>219</v>
      </c>
      <c r="F153" t="s">
        <v>262</v>
      </c>
      <c r="G153" s="5" t="s">
        <v>263</v>
      </c>
      <c r="H153" t="s">
        <v>264</v>
      </c>
      <c r="I153" s="9">
        <v>8311</v>
      </c>
      <c r="J153" s="9">
        <v>2625</v>
      </c>
      <c r="K153" s="9">
        <v>1029</v>
      </c>
      <c r="L153" s="9">
        <v>335</v>
      </c>
      <c r="M153" s="9"/>
      <c r="N153" s="9">
        <v>113096</v>
      </c>
      <c r="O153" s="9">
        <v>520</v>
      </c>
      <c r="P153" s="7">
        <v>7.3825682205798744</v>
      </c>
      <c r="Q153" s="7"/>
    </row>
    <row r="154" spans="1:17">
      <c r="A154" s="15">
        <v>1</v>
      </c>
      <c r="B154" t="s">
        <v>28</v>
      </c>
      <c r="C154" t="s">
        <v>29</v>
      </c>
      <c r="D154">
        <v>2003</v>
      </c>
      <c r="E154" t="s">
        <v>219</v>
      </c>
      <c r="F154" t="s">
        <v>262</v>
      </c>
      <c r="G154" s="5" t="s">
        <v>263</v>
      </c>
      <c r="H154" t="s">
        <v>264</v>
      </c>
      <c r="I154" s="9">
        <v>8355</v>
      </c>
      <c r="J154" s="9">
        <v>2575</v>
      </c>
      <c r="K154" s="9">
        <v>1042</v>
      </c>
      <c r="L154" s="9">
        <v>374</v>
      </c>
      <c r="M154" s="9"/>
      <c r="N154" s="9">
        <v>114005</v>
      </c>
      <c r="O154" s="9">
        <v>567</v>
      </c>
      <c r="P154" s="7">
        <v>7.3652567922565639</v>
      </c>
      <c r="Q154" s="7"/>
    </row>
    <row r="155" spans="1:17" ht="15" customHeight="1">
      <c r="A155" s="15">
        <v>1</v>
      </c>
      <c r="B155" t="s">
        <v>28</v>
      </c>
      <c r="C155" t="s">
        <v>29</v>
      </c>
      <c r="D155">
        <v>2004</v>
      </c>
      <c r="E155" t="s">
        <v>219</v>
      </c>
      <c r="F155" t="s">
        <v>262</v>
      </c>
      <c r="G155" s="5" t="s">
        <v>263</v>
      </c>
      <c r="H155" t="s">
        <v>264</v>
      </c>
      <c r="I155" s="9">
        <v>8086</v>
      </c>
      <c r="J155" s="9">
        <v>2567</v>
      </c>
      <c r="K155" s="9">
        <v>990</v>
      </c>
      <c r="L155" s="9">
        <v>349</v>
      </c>
      <c r="M155" s="9"/>
      <c r="N155" s="9">
        <v>117295</v>
      </c>
      <c r="O155" s="9">
        <v>856</v>
      </c>
      <c r="P155" s="7">
        <v>6.9444086603285839</v>
      </c>
      <c r="Q155" s="7"/>
    </row>
    <row r="156" spans="1:17" ht="15" customHeight="1">
      <c r="A156" s="15">
        <v>1</v>
      </c>
      <c r="B156" t="s">
        <v>28</v>
      </c>
      <c r="C156" t="s">
        <v>29</v>
      </c>
      <c r="D156">
        <v>2005</v>
      </c>
      <c r="E156" t="s">
        <v>219</v>
      </c>
      <c r="F156" t="s">
        <v>262</v>
      </c>
      <c r="G156" s="5" t="s">
        <v>263</v>
      </c>
      <c r="H156" t="s">
        <v>264</v>
      </c>
      <c r="I156" s="9">
        <v>8359</v>
      </c>
      <c r="J156" s="9">
        <v>2745</v>
      </c>
      <c r="K156" s="9">
        <v>1138</v>
      </c>
      <c r="L156" s="9">
        <v>390</v>
      </c>
      <c r="M156" s="9"/>
      <c r="N156" s="9">
        <v>119622</v>
      </c>
      <c r="O156" s="9">
        <v>570</v>
      </c>
      <c r="P156" s="7">
        <v>7.0213016161005282</v>
      </c>
      <c r="Q156" s="7"/>
    </row>
    <row r="157" spans="1:17" ht="15" customHeight="1">
      <c r="A157" s="15">
        <v>1</v>
      </c>
      <c r="B157" t="s">
        <v>28</v>
      </c>
      <c r="C157" t="s">
        <v>29</v>
      </c>
      <c r="D157">
        <v>2006</v>
      </c>
      <c r="E157" t="s">
        <v>219</v>
      </c>
      <c r="F157" t="s">
        <v>262</v>
      </c>
      <c r="G157" s="5" t="s">
        <v>263</v>
      </c>
      <c r="H157" t="s">
        <v>264</v>
      </c>
      <c r="I157" s="9">
        <v>8650</v>
      </c>
      <c r="J157" s="9">
        <v>2859</v>
      </c>
      <c r="K157" s="9">
        <v>1146</v>
      </c>
      <c r="L157" s="9">
        <v>381</v>
      </c>
      <c r="M157" s="9"/>
      <c r="N157" s="9">
        <v>122529</v>
      </c>
      <c r="O157" s="9">
        <v>593</v>
      </c>
      <c r="P157" s="7">
        <v>7.0938853168875475</v>
      </c>
      <c r="Q157" s="7"/>
    </row>
    <row r="158" spans="1:17" ht="15" customHeight="1">
      <c r="A158" s="15">
        <v>1</v>
      </c>
      <c r="B158" t="s">
        <v>28</v>
      </c>
      <c r="C158" t="s">
        <v>29</v>
      </c>
      <c r="D158">
        <v>2007</v>
      </c>
      <c r="E158" t="s">
        <v>219</v>
      </c>
      <c r="F158" t="s">
        <v>262</v>
      </c>
      <c r="G158" s="5" t="s">
        <v>263</v>
      </c>
      <c r="H158" t="s">
        <v>264</v>
      </c>
      <c r="I158" s="9">
        <v>8381</v>
      </c>
      <c r="J158" s="9">
        <v>2673</v>
      </c>
      <c r="K158" s="9">
        <v>1112</v>
      </c>
      <c r="L158" s="9">
        <v>401</v>
      </c>
      <c r="M158" s="9"/>
      <c r="N158" s="9">
        <v>124095</v>
      </c>
      <c r="O158" s="9">
        <v>608</v>
      </c>
      <c r="P158" s="7">
        <v>6.7869492335225576</v>
      </c>
      <c r="Q158" s="7"/>
    </row>
    <row r="159" spans="1:17" ht="15" customHeight="1">
      <c r="A159" s="15">
        <v>1</v>
      </c>
      <c r="B159" s="15" t="s">
        <v>28</v>
      </c>
      <c r="C159" s="15" t="s">
        <v>29</v>
      </c>
      <c r="D159" s="15">
        <v>2008</v>
      </c>
      <c r="E159" t="s">
        <v>219</v>
      </c>
      <c r="F159" t="s">
        <v>262</v>
      </c>
      <c r="G159" s="5" t="s">
        <v>263</v>
      </c>
      <c r="H159" t="s">
        <v>264</v>
      </c>
      <c r="I159" s="9">
        <v>8779</v>
      </c>
      <c r="J159" s="9">
        <v>2898</v>
      </c>
      <c r="K159" s="9">
        <v>1171</v>
      </c>
      <c r="L159" s="9">
        <v>415</v>
      </c>
      <c r="M159" s="9"/>
      <c r="N159" s="9">
        <v>127205</v>
      </c>
      <c r="O159" s="9">
        <v>131</v>
      </c>
      <c r="P159" s="18">
        <v>6.9085729574893371</v>
      </c>
      <c r="Q159" s="7"/>
    </row>
    <row r="160" spans="1:17" ht="15" customHeight="1">
      <c r="A160" s="15">
        <v>1</v>
      </c>
      <c r="B160" t="s">
        <v>28</v>
      </c>
      <c r="C160" t="s">
        <v>29</v>
      </c>
      <c r="D160">
        <v>2009</v>
      </c>
      <c r="E160" t="s">
        <v>219</v>
      </c>
      <c r="F160" t="s">
        <v>262</v>
      </c>
      <c r="G160" s="5" t="s">
        <v>263</v>
      </c>
      <c r="H160" t="s">
        <v>264</v>
      </c>
      <c r="I160" s="9">
        <v>8845</v>
      </c>
      <c r="J160" s="9">
        <v>2972</v>
      </c>
      <c r="K160" s="9">
        <v>1219</v>
      </c>
      <c r="L160" s="9">
        <v>420</v>
      </c>
      <c r="M160" s="9"/>
      <c r="N160" s="9">
        <v>127198</v>
      </c>
      <c r="O160" s="9">
        <v>189</v>
      </c>
      <c r="P160" s="7">
        <v>6.9640734121204018</v>
      </c>
      <c r="Q160" s="7"/>
    </row>
    <row r="161" spans="1:17" ht="15" customHeight="1">
      <c r="A161" s="15">
        <v>1</v>
      </c>
      <c r="B161" s="15" t="s">
        <v>28</v>
      </c>
      <c r="C161" s="15" t="s">
        <v>29</v>
      </c>
      <c r="D161" s="15">
        <v>2010</v>
      </c>
      <c r="E161" t="s">
        <v>219</v>
      </c>
      <c r="F161" t="s">
        <v>262</v>
      </c>
      <c r="G161" s="5" t="s">
        <v>263</v>
      </c>
      <c r="H161" t="s">
        <v>264</v>
      </c>
      <c r="I161" s="9">
        <v>8863</v>
      </c>
      <c r="J161" s="9">
        <v>2975</v>
      </c>
      <c r="K161" s="9">
        <v>1221</v>
      </c>
      <c r="L161" s="9">
        <v>415</v>
      </c>
      <c r="M161" s="9"/>
      <c r="N161" s="9">
        <v>129173</v>
      </c>
      <c r="O161" s="9">
        <v>2054</v>
      </c>
      <c r="P161" s="18">
        <v>6.9722071444866627</v>
      </c>
      <c r="Q161" s="7"/>
    </row>
    <row r="162" spans="1:17" ht="15" customHeight="1">
      <c r="A162" s="15">
        <v>1</v>
      </c>
      <c r="B162" t="s">
        <v>28</v>
      </c>
      <c r="C162" t="s">
        <v>29</v>
      </c>
      <c r="D162">
        <v>2011</v>
      </c>
      <c r="E162" t="s">
        <v>219</v>
      </c>
      <c r="F162" t="s">
        <v>262</v>
      </c>
      <c r="G162" s="5" t="s">
        <v>263</v>
      </c>
      <c r="H162" t="s">
        <v>264</v>
      </c>
      <c r="I162" s="9">
        <v>8604</v>
      </c>
      <c r="J162" s="9">
        <v>2879</v>
      </c>
      <c r="K162" s="9">
        <v>1222</v>
      </c>
      <c r="L162" s="9">
        <v>434</v>
      </c>
      <c r="M162" s="9"/>
      <c r="N162" s="9">
        <v>127655</v>
      </c>
      <c r="O162" s="9">
        <v>1984</v>
      </c>
      <c r="P162" s="7">
        <v>6.8464482657096699</v>
      </c>
      <c r="Q162" s="7"/>
    </row>
    <row r="163" spans="1:17" ht="15" customHeight="1">
      <c r="A163" s="15">
        <v>1</v>
      </c>
      <c r="B163" t="s">
        <v>28</v>
      </c>
      <c r="C163" t="s">
        <v>29</v>
      </c>
      <c r="D163">
        <v>2012</v>
      </c>
      <c r="E163" t="s">
        <v>219</v>
      </c>
      <c r="F163" t="s">
        <v>262</v>
      </c>
      <c r="G163" s="5" t="s">
        <v>263</v>
      </c>
      <c r="H163" t="s">
        <v>264</v>
      </c>
      <c r="I163" s="9">
        <v>8598</v>
      </c>
      <c r="J163" s="9">
        <v>2978</v>
      </c>
      <c r="K163" s="9">
        <v>1217</v>
      </c>
      <c r="L163" s="9">
        <v>424</v>
      </c>
      <c r="M163" s="9"/>
      <c r="N163" s="9">
        <v>126993</v>
      </c>
      <c r="O163" s="9">
        <v>1829</v>
      </c>
      <c r="P163" s="7">
        <v>6.8693873637787224</v>
      </c>
      <c r="Q163" s="7"/>
    </row>
    <row r="164" spans="1:17" ht="15" customHeight="1">
      <c r="A164" s="15">
        <v>1</v>
      </c>
      <c r="B164" t="s">
        <v>28</v>
      </c>
      <c r="C164" t="s">
        <v>29</v>
      </c>
      <c r="D164">
        <v>2013</v>
      </c>
      <c r="E164" t="s">
        <v>219</v>
      </c>
      <c r="F164" t="s">
        <v>262</v>
      </c>
      <c r="G164" s="5" t="s">
        <v>263</v>
      </c>
      <c r="H164" t="s">
        <v>264</v>
      </c>
      <c r="I164" s="9">
        <v>8718</v>
      </c>
      <c r="J164" s="9">
        <v>2984</v>
      </c>
      <c r="K164" s="9">
        <v>1266</v>
      </c>
      <c r="L164" s="9">
        <v>447</v>
      </c>
      <c r="M164" s="9"/>
      <c r="N164" s="9">
        <v>124862</v>
      </c>
      <c r="O164" s="9">
        <v>1716</v>
      </c>
      <c r="P164" s="7">
        <v>7.079401685803842</v>
      </c>
      <c r="Q164" s="7"/>
    </row>
    <row r="165" spans="1:17" ht="15" customHeight="1">
      <c r="A165" s="15">
        <v>1</v>
      </c>
      <c r="B165" t="s">
        <v>28</v>
      </c>
      <c r="C165" t="s">
        <v>29</v>
      </c>
      <c r="D165">
        <v>2014</v>
      </c>
      <c r="E165" t="s">
        <v>219</v>
      </c>
      <c r="F165" t="s">
        <v>262</v>
      </c>
      <c r="G165" s="5" t="s">
        <v>263</v>
      </c>
      <c r="H165" t="s">
        <v>264</v>
      </c>
      <c r="I165" s="9">
        <v>8592</v>
      </c>
      <c r="J165" s="9">
        <v>2912</v>
      </c>
      <c r="K165" s="9">
        <v>1259</v>
      </c>
      <c r="L165" s="9">
        <v>471</v>
      </c>
      <c r="M165" s="9"/>
      <c r="N165" s="9">
        <v>124415</v>
      </c>
      <c r="O165" s="9">
        <v>1783</v>
      </c>
      <c r="P165" s="7">
        <v>7.0063278752690969</v>
      </c>
      <c r="Q165" s="7"/>
    </row>
    <row r="166" spans="1:17" ht="15" customHeight="1">
      <c r="A166" s="2">
        <v>2</v>
      </c>
      <c r="B166" t="s">
        <v>30</v>
      </c>
      <c r="C166" t="s">
        <v>31</v>
      </c>
      <c r="D166">
        <v>2000</v>
      </c>
      <c r="E166" t="s">
        <v>219</v>
      </c>
      <c r="F166" t="s">
        <v>265</v>
      </c>
      <c r="G166" t="s">
        <v>266</v>
      </c>
      <c r="I166" s="2">
        <v>5932</v>
      </c>
      <c r="J166" s="2"/>
      <c r="K166" s="2"/>
      <c r="L166" s="2"/>
      <c r="M166" s="2"/>
      <c r="N166" s="2">
        <v>40635</v>
      </c>
      <c r="O166" s="2">
        <f>N166-39427</f>
        <v>1208</v>
      </c>
      <c r="P166" s="12">
        <v>15.045527176807772</v>
      </c>
      <c r="Q166" s="7"/>
    </row>
    <row r="167" spans="1:17" ht="15" customHeight="1">
      <c r="A167" s="2">
        <v>2</v>
      </c>
      <c r="B167" t="s">
        <v>30</v>
      </c>
      <c r="C167" t="s">
        <v>31</v>
      </c>
      <c r="D167">
        <v>2001</v>
      </c>
      <c r="E167" t="s">
        <v>219</v>
      </c>
      <c r="F167" t="s">
        <v>265</v>
      </c>
      <c r="G167" t="s">
        <v>266</v>
      </c>
      <c r="I167" s="2">
        <v>6083</v>
      </c>
      <c r="J167" s="2"/>
      <c r="K167" s="2"/>
      <c r="L167" s="2"/>
      <c r="M167" s="2"/>
      <c r="N167" s="2">
        <v>41080</v>
      </c>
      <c r="O167" s="2">
        <f>N167-40101</f>
        <v>979</v>
      </c>
      <c r="P167" s="12">
        <v>15.169197775616569</v>
      </c>
      <c r="Q167" s="7"/>
    </row>
    <row r="168" spans="1:17" ht="15" customHeight="1">
      <c r="A168" s="2">
        <v>2</v>
      </c>
      <c r="B168" t="s">
        <v>30</v>
      </c>
      <c r="C168" t="s">
        <v>31</v>
      </c>
      <c r="D168">
        <v>2002</v>
      </c>
      <c r="E168" t="s">
        <v>219</v>
      </c>
      <c r="F168" t="s">
        <v>265</v>
      </c>
      <c r="G168" t="s">
        <v>266</v>
      </c>
      <c r="I168" s="2">
        <v>6259</v>
      </c>
      <c r="J168" s="2"/>
      <c r="K168" s="2"/>
      <c r="L168" s="2"/>
      <c r="M168" s="2"/>
      <c r="N168" s="2">
        <v>41855</v>
      </c>
      <c r="O168" s="2">
        <f>N168-40556</f>
        <v>1299</v>
      </c>
      <c r="P168" s="12">
        <v>15.432981556366506</v>
      </c>
      <c r="Q168" s="7"/>
    </row>
    <row r="169" spans="1:17">
      <c r="A169" s="1">
        <v>2</v>
      </c>
      <c r="B169" t="s">
        <v>30</v>
      </c>
      <c r="C169" t="s">
        <v>31</v>
      </c>
      <c r="D169">
        <v>2003</v>
      </c>
      <c r="E169" t="s">
        <v>219</v>
      </c>
      <c r="F169" t="s">
        <v>265</v>
      </c>
      <c r="G169" t="s">
        <v>266</v>
      </c>
      <c r="I169" s="1">
        <v>6231</v>
      </c>
      <c r="J169" s="2"/>
      <c r="K169" s="2"/>
      <c r="L169" s="2"/>
      <c r="M169" s="2"/>
      <c r="N169" s="1">
        <v>41206</v>
      </c>
      <c r="O169" s="2">
        <f>N169-39598</f>
        <v>1608</v>
      </c>
      <c r="P169" s="12">
        <v>15.735643214303751</v>
      </c>
      <c r="Q169" s="7"/>
    </row>
    <row r="170" spans="1:17">
      <c r="A170" s="1">
        <v>2</v>
      </c>
      <c r="B170" t="s">
        <v>30</v>
      </c>
      <c r="C170" t="s">
        <v>31</v>
      </c>
      <c r="D170">
        <v>2004</v>
      </c>
      <c r="E170" t="s">
        <v>219</v>
      </c>
      <c r="F170" t="s">
        <v>265</v>
      </c>
      <c r="G170" t="s">
        <v>266</v>
      </c>
      <c r="I170" s="1">
        <v>4121</v>
      </c>
      <c r="J170" s="2"/>
      <c r="K170" s="2"/>
      <c r="L170" s="2"/>
      <c r="M170" s="2"/>
      <c r="N170" s="1">
        <v>42171</v>
      </c>
      <c r="O170" s="2">
        <f>N170-41280</f>
        <v>891</v>
      </c>
      <c r="P170" s="12">
        <v>9.983042635658915</v>
      </c>
      <c r="Q170" s="7"/>
    </row>
    <row r="171" spans="1:17">
      <c r="A171" s="1">
        <v>1</v>
      </c>
      <c r="B171" t="s">
        <v>30</v>
      </c>
      <c r="C171" t="s">
        <v>31</v>
      </c>
      <c r="D171">
        <v>2005</v>
      </c>
      <c r="E171" t="s">
        <v>219</v>
      </c>
      <c r="F171" t="s">
        <v>265</v>
      </c>
      <c r="G171" t="s">
        <v>266</v>
      </c>
      <c r="I171" s="1">
        <v>6356</v>
      </c>
      <c r="J171" s="2"/>
      <c r="K171" s="2"/>
      <c r="L171" s="2"/>
      <c r="M171" s="2"/>
      <c r="N171" s="1">
        <v>46075</v>
      </c>
      <c r="O171" s="2">
        <f>N171-44087</f>
        <v>1988</v>
      </c>
      <c r="P171" s="12">
        <v>14.416948306757094</v>
      </c>
      <c r="Q171" s="7"/>
    </row>
    <row r="172" spans="1:17">
      <c r="A172" s="1">
        <v>1</v>
      </c>
      <c r="B172" t="s">
        <v>30</v>
      </c>
      <c r="C172" t="s">
        <v>31</v>
      </c>
      <c r="D172">
        <v>2006</v>
      </c>
      <c r="E172" t="s">
        <v>219</v>
      </c>
      <c r="F172" t="s">
        <v>265</v>
      </c>
      <c r="G172" t="s">
        <v>266</v>
      </c>
      <c r="I172" s="1">
        <v>5214</v>
      </c>
      <c r="J172" s="2"/>
      <c r="K172" s="2"/>
      <c r="L172" s="2"/>
      <c r="M172" s="2"/>
      <c r="N172" s="1">
        <v>44329</v>
      </c>
      <c r="O172" s="2">
        <f>N172-42199</f>
        <v>2130</v>
      </c>
      <c r="P172" s="12">
        <v>12.35574302708595</v>
      </c>
      <c r="Q172" s="7"/>
    </row>
    <row r="173" spans="1:17">
      <c r="A173" s="1">
        <v>2</v>
      </c>
      <c r="B173" t="s">
        <v>30</v>
      </c>
      <c r="C173" t="s">
        <v>31</v>
      </c>
      <c r="D173">
        <v>2007</v>
      </c>
      <c r="E173" t="s">
        <v>219</v>
      </c>
      <c r="F173" t="s">
        <v>265</v>
      </c>
      <c r="G173" t="s">
        <v>266</v>
      </c>
      <c r="I173" s="1">
        <v>5420</v>
      </c>
      <c r="J173" s="2"/>
      <c r="K173" s="2"/>
      <c r="L173" s="2"/>
      <c r="M173" s="2"/>
      <c r="N173" s="1">
        <v>41137</v>
      </c>
      <c r="O173" s="2">
        <f>N173-40667</f>
        <v>470</v>
      </c>
      <c r="P173" s="12">
        <v>13.327759608527797</v>
      </c>
      <c r="Q173" s="7"/>
    </row>
    <row r="174" spans="1:17">
      <c r="A174" s="1">
        <v>2</v>
      </c>
      <c r="B174" t="s">
        <v>30</v>
      </c>
      <c r="C174" t="s">
        <v>31</v>
      </c>
      <c r="D174">
        <v>2008</v>
      </c>
      <c r="E174" t="s">
        <v>219</v>
      </c>
      <c r="F174" t="s">
        <v>265</v>
      </c>
      <c r="G174" t="s">
        <v>266</v>
      </c>
      <c r="I174" s="1">
        <v>5592</v>
      </c>
      <c r="J174" s="2"/>
      <c r="K174" s="2"/>
      <c r="L174" s="2"/>
      <c r="M174" s="2"/>
      <c r="N174" s="1">
        <v>40878</v>
      </c>
      <c r="O174" s="2">
        <f>N174-40592</f>
        <v>286</v>
      </c>
      <c r="P174" s="12">
        <v>13.776113519905401</v>
      </c>
      <c r="Q174" s="7"/>
    </row>
    <row r="175" spans="1:17">
      <c r="A175" s="1">
        <v>1</v>
      </c>
      <c r="B175" t="s">
        <v>30</v>
      </c>
      <c r="C175" t="s">
        <v>31</v>
      </c>
      <c r="D175">
        <v>2009</v>
      </c>
      <c r="E175" t="s">
        <v>219</v>
      </c>
      <c r="F175" t="s">
        <v>265</v>
      </c>
      <c r="G175" t="s">
        <v>32</v>
      </c>
      <c r="I175">
        <v>6941</v>
      </c>
      <c r="N175" s="6">
        <v>48708</v>
      </c>
      <c r="O175">
        <v>210</v>
      </c>
      <c r="P175" s="7">
        <v>14.311930388882017</v>
      </c>
      <c r="Q175" s="7"/>
    </row>
    <row r="176" spans="1:17">
      <c r="A176" s="1">
        <v>1</v>
      </c>
      <c r="B176" t="s">
        <v>30</v>
      </c>
      <c r="C176" t="s">
        <v>31</v>
      </c>
      <c r="D176">
        <v>2010</v>
      </c>
      <c r="E176" t="s">
        <v>219</v>
      </c>
      <c r="F176" t="s">
        <v>265</v>
      </c>
      <c r="G176" t="s">
        <v>266</v>
      </c>
      <c r="I176">
        <v>6060</v>
      </c>
      <c r="N176" s="1">
        <v>48534</v>
      </c>
      <c r="O176">
        <f>N176-48527</f>
        <v>7</v>
      </c>
      <c r="P176" s="12">
        <v>12.487893337729512</v>
      </c>
      <c r="Q176" s="7"/>
    </row>
    <row r="177" spans="1:17">
      <c r="A177" s="1">
        <v>1</v>
      </c>
      <c r="B177" s="15" t="s">
        <v>33</v>
      </c>
      <c r="C177" s="15" t="s">
        <v>34</v>
      </c>
      <c r="D177" s="15">
        <v>2000</v>
      </c>
      <c r="E177" t="s">
        <v>219</v>
      </c>
      <c r="F177" t="s">
        <v>230</v>
      </c>
      <c r="G177" s="5" t="s">
        <v>35</v>
      </c>
      <c r="I177" s="9">
        <v>243835</v>
      </c>
      <c r="J177" s="9"/>
      <c r="K177" s="9">
        <v>31307</v>
      </c>
      <c r="L177" s="9">
        <v>11471</v>
      </c>
      <c r="M177" s="9"/>
      <c r="N177" s="9">
        <v>3206761</v>
      </c>
      <c r="O177" s="18">
        <v>39806</v>
      </c>
      <c r="P177" s="18">
        <v>7.6993515853556485</v>
      </c>
      <c r="Q177" s="7"/>
    </row>
    <row r="178" spans="1:17">
      <c r="A178" s="1">
        <v>2</v>
      </c>
      <c r="B178" s="15" t="s">
        <v>33</v>
      </c>
      <c r="C178" s="15" t="s">
        <v>34</v>
      </c>
      <c r="D178" s="15">
        <v>2001</v>
      </c>
      <c r="E178" t="s">
        <v>219</v>
      </c>
      <c r="F178" t="s">
        <v>230</v>
      </c>
      <c r="G178" s="5" t="s">
        <v>35</v>
      </c>
      <c r="I178" s="9">
        <v>244691</v>
      </c>
      <c r="J178" s="9"/>
      <c r="K178" s="9">
        <v>31780</v>
      </c>
      <c r="L178" s="9">
        <v>11791</v>
      </c>
      <c r="M178" s="9"/>
      <c r="N178" s="9">
        <v>3115474</v>
      </c>
      <c r="O178" s="18">
        <v>39163</v>
      </c>
      <c r="P178" s="18">
        <v>7.9540397573587329</v>
      </c>
      <c r="Q178" s="7"/>
    </row>
    <row r="179" spans="1:17">
      <c r="A179" s="1">
        <v>2</v>
      </c>
      <c r="B179" s="15" t="s">
        <v>33</v>
      </c>
      <c r="C179" s="15" t="s">
        <v>34</v>
      </c>
      <c r="D179" s="15">
        <v>2002</v>
      </c>
      <c r="E179" t="s">
        <v>219</v>
      </c>
      <c r="F179" t="s">
        <v>230</v>
      </c>
      <c r="G179" s="5" t="s">
        <v>35</v>
      </c>
      <c r="I179" s="9">
        <v>246763</v>
      </c>
      <c r="J179" s="9"/>
      <c r="K179" s="9">
        <v>32875</v>
      </c>
      <c r="L179" s="9">
        <v>12495</v>
      </c>
      <c r="M179" s="9"/>
      <c r="N179" s="9">
        <v>3059402</v>
      </c>
      <c r="O179" s="18">
        <v>24505</v>
      </c>
      <c r="P179" s="18">
        <v>8.1308525462313881</v>
      </c>
      <c r="Q179" s="7"/>
    </row>
    <row r="180" spans="1:17">
      <c r="A180" s="1">
        <v>1</v>
      </c>
      <c r="B180" s="15" t="s">
        <v>33</v>
      </c>
      <c r="C180" s="15" t="s">
        <v>34</v>
      </c>
      <c r="D180" s="15">
        <v>2003</v>
      </c>
      <c r="E180" t="s">
        <v>219</v>
      </c>
      <c r="F180" t="s">
        <v>230</v>
      </c>
      <c r="G180" s="5" t="s">
        <v>35</v>
      </c>
      <c r="I180" s="9">
        <v>249545</v>
      </c>
      <c r="J180" s="9"/>
      <c r="K180" s="9">
        <v>33271</v>
      </c>
      <c r="L180" s="9">
        <v>12871</v>
      </c>
      <c r="M180" s="9"/>
      <c r="N180" s="9">
        <v>3038251</v>
      </c>
      <c r="O180" s="18">
        <v>20953</v>
      </c>
      <c r="P180" s="18">
        <v>8.2704790842667837</v>
      </c>
      <c r="Q180" s="7"/>
    </row>
    <row r="181" spans="1:17">
      <c r="A181" s="1">
        <v>1</v>
      </c>
      <c r="B181" s="15" t="s">
        <v>33</v>
      </c>
      <c r="C181" s="15" t="s">
        <v>34</v>
      </c>
      <c r="D181" s="15">
        <v>2004</v>
      </c>
      <c r="E181" t="s">
        <v>219</v>
      </c>
      <c r="F181" t="s">
        <v>230</v>
      </c>
      <c r="G181" s="5" t="s">
        <v>35</v>
      </c>
      <c r="I181" s="9">
        <v>247991</v>
      </c>
      <c r="J181" s="9"/>
      <c r="K181" s="9">
        <v>34012</v>
      </c>
      <c r="L181" s="9">
        <v>13391</v>
      </c>
      <c r="M181" s="9"/>
      <c r="N181" s="9">
        <v>3026548</v>
      </c>
      <c r="O181" s="18">
        <v>17244</v>
      </c>
      <c r="P181" s="18">
        <v>8.2408091704925788</v>
      </c>
      <c r="Q181" s="7"/>
    </row>
    <row r="182" spans="1:17">
      <c r="A182" s="1">
        <v>1</v>
      </c>
      <c r="B182" s="15" t="s">
        <v>33</v>
      </c>
      <c r="C182" s="15" t="s">
        <v>34</v>
      </c>
      <c r="D182" s="15">
        <v>2005</v>
      </c>
      <c r="E182" t="s">
        <v>219</v>
      </c>
      <c r="F182" t="s">
        <v>230</v>
      </c>
      <c r="G182" s="5" t="s">
        <v>35</v>
      </c>
      <c r="I182" s="9">
        <v>245171</v>
      </c>
      <c r="J182" s="9"/>
      <c r="K182" s="9">
        <v>34213</v>
      </c>
      <c r="L182" s="9">
        <v>13532</v>
      </c>
      <c r="M182" s="9"/>
      <c r="N182" s="9">
        <v>3035096</v>
      </c>
      <c r="O182" s="18">
        <v>14635</v>
      </c>
      <c r="P182" s="18">
        <v>8.1170059802129551</v>
      </c>
      <c r="Q182" s="7"/>
    </row>
    <row r="183" spans="1:17">
      <c r="A183" s="1">
        <v>1</v>
      </c>
      <c r="B183" s="15" t="s">
        <v>33</v>
      </c>
      <c r="C183" s="15" t="s">
        <v>34</v>
      </c>
      <c r="D183" s="15">
        <v>2006</v>
      </c>
      <c r="E183" t="s">
        <v>219</v>
      </c>
      <c r="F183" t="s">
        <v>230</v>
      </c>
      <c r="G183" s="5" t="s">
        <v>35</v>
      </c>
      <c r="I183" s="9">
        <v>241606</v>
      </c>
      <c r="J183" s="9"/>
      <c r="K183" s="9">
        <v>36796</v>
      </c>
      <c r="L183" s="9">
        <v>15692</v>
      </c>
      <c r="M183" s="9"/>
      <c r="N183" s="9">
        <v>2944928</v>
      </c>
      <c r="O183" s="18">
        <v>10394</v>
      </c>
      <c r="P183" s="18">
        <v>8.2331981841069144</v>
      </c>
      <c r="Q183" s="7"/>
    </row>
    <row r="184" spans="1:17">
      <c r="A184" s="1">
        <v>1</v>
      </c>
      <c r="B184" s="15" t="s">
        <v>33</v>
      </c>
      <c r="C184" s="15" t="s">
        <v>34</v>
      </c>
      <c r="D184" s="15">
        <v>2007</v>
      </c>
      <c r="E184" t="s">
        <v>219</v>
      </c>
      <c r="F184" t="s">
        <v>230</v>
      </c>
      <c r="G184" s="5" t="s">
        <v>35</v>
      </c>
      <c r="I184" s="9">
        <v>236957</v>
      </c>
      <c r="J184" s="9"/>
      <c r="K184" s="9">
        <v>35399</v>
      </c>
      <c r="L184" s="9">
        <v>15040</v>
      </c>
      <c r="M184" s="9"/>
      <c r="N184" s="9">
        <v>2891328</v>
      </c>
      <c r="O184" s="18">
        <v>18074</v>
      </c>
      <c r="P184" s="18">
        <v>8.2469910422120698</v>
      </c>
      <c r="Q184" s="7"/>
    </row>
    <row r="185" spans="1:17">
      <c r="A185" s="1">
        <v>1</v>
      </c>
      <c r="B185" s="15" t="s">
        <v>33</v>
      </c>
      <c r="C185" s="15" t="s">
        <v>34</v>
      </c>
      <c r="D185" s="15">
        <v>2008</v>
      </c>
      <c r="E185" t="s">
        <v>219</v>
      </c>
      <c r="F185" t="s">
        <v>230</v>
      </c>
      <c r="G185" s="5" t="s">
        <v>35</v>
      </c>
      <c r="I185" s="9">
        <v>242831</v>
      </c>
      <c r="J185" s="9"/>
      <c r="K185" s="9">
        <v>36995</v>
      </c>
      <c r="L185" s="9">
        <v>15892</v>
      </c>
      <c r="M185" s="9"/>
      <c r="N185" s="9">
        <v>2934828</v>
      </c>
      <c r="O185" s="18">
        <v>6591</v>
      </c>
      <c r="P185" s="18">
        <v>8.292737234042189</v>
      </c>
      <c r="Q185" s="7"/>
    </row>
    <row r="186" spans="1:17">
      <c r="A186" s="1">
        <v>1</v>
      </c>
      <c r="B186" s="15" t="s">
        <v>33</v>
      </c>
      <c r="C186" s="15" t="s">
        <v>34</v>
      </c>
      <c r="D186" s="15">
        <v>2009</v>
      </c>
      <c r="E186" t="s">
        <v>219</v>
      </c>
      <c r="F186" t="s">
        <v>230</v>
      </c>
      <c r="G186" s="5" t="s">
        <v>35</v>
      </c>
      <c r="I186" s="9">
        <v>242431</v>
      </c>
      <c r="J186" s="9"/>
      <c r="K186" s="9">
        <v>37496</v>
      </c>
      <c r="L186" s="9">
        <v>16475</v>
      </c>
      <c r="M186" s="9"/>
      <c r="N186" s="9">
        <v>2881581</v>
      </c>
      <c r="O186" s="18">
        <v>5437</v>
      </c>
      <c r="P186" s="18">
        <v>8.429028588276525</v>
      </c>
      <c r="Q186" s="7"/>
    </row>
    <row r="187" spans="1:17">
      <c r="A187" s="1">
        <v>1</v>
      </c>
      <c r="B187" s="15" t="s">
        <v>33</v>
      </c>
      <c r="C187" s="15" t="s">
        <v>34</v>
      </c>
      <c r="D187" s="15">
        <v>2010</v>
      </c>
      <c r="E187" t="s">
        <v>219</v>
      </c>
      <c r="F187" t="s">
        <v>230</v>
      </c>
      <c r="G187" s="5" t="s">
        <v>35</v>
      </c>
      <c r="I187" s="9">
        <v>240353</v>
      </c>
      <c r="J187" s="9"/>
      <c r="K187" s="9">
        <v>36609</v>
      </c>
      <c r="L187" s="9">
        <v>16024</v>
      </c>
      <c r="M187" s="9"/>
      <c r="N187" s="9">
        <v>2861868</v>
      </c>
      <c r="O187" s="18">
        <v>4314</v>
      </c>
      <c r="P187" s="18">
        <v>8.4111446362868385</v>
      </c>
      <c r="Q187" s="7"/>
    </row>
    <row r="188" spans="1:17">
      <c r="A188" s="1">
        <v>1</v>
      </c>
      <c r="B188" s="15" t="s">
        <v>33</v>
      </c>
      <c r="C188" s="15" t="s">
        <v>34</v>
      </c>
      <c r="D188" s="15">
        <v>2011</v>
      </c>
      <c r="E188" t="s">
        <v>219</v>
      </c>
      <c r="F188" t="s">
        <v>230</v>
      </c>
      <c r="G188" s="5" t="s">
        <v>35</v>
      </c>
      <c r="I188" s="9">
        <v>248217</v>
      </c>
      <c r="J188" s="9"/>
      <c r="K188" s="9">
        <v>38590</v>
      </c>
      <c r="L188" s="9">
        <v>17050</v>
      </c>
      <c r="M188" s="9"/>
      <c r="N188" s="9">
        <v>2913160</v>
      </c>
      <c r="O188" s="18">
        <v>3369</v>
      </c>
      <c r="P188" s="18">
        <v>8.5304064793657002</v>
      </c>
      <c r="Q188" s="7"/>
    </row>
    <row r="189" spans="1:17">
      <c r="A189" s="1">
        <v>1</v>
      </c>
      <c r="B189" s="15" t="s">
        <v>33</v>
      </c>
      <c r="C189" s="15" t="s">
        <v>34</v>
      </c>
      <c r="D189" s="15">
        <v>2012</v>
      </c>
      <c r="E189" t="s">
        <v>219</v>
      </c>
      <c r="F189" t="s">
        <v>230</v>
      </c>
      <c r="G189" s="5" t="s">
        <v>35</v>
      </c>
      <c r="I189" s="9">
        <v>245892</v>
      </c>
      <c r="J189" s="9"/>
      <c r="K189" s="9">
        <v>38197</v>
      </c>
      <c r="L189" s="9">
        <v>16836</v>
      </c>
      <c r="M189" s="9"/>
      <c r="N189" s="9">
        <v>2905789</v>
      </c>
      <c r="O189" s="18">
        <v>2474</v>
      </c>
      <c r="P189" s="18">
        <v>8.4693531359842122</v>
      </c>
      <c r="Q189" s="7"/>
    </row>
    <row r="190" spans="1:17">
      <c r="A190" s="1">
        <v>1</v>
      </c>
      <c r="B190" s="15" t="s">
        <v>33</v>
      </c>
      <c r="C190" s="15" t="s">
        <v>34</v>
      </c>
      <c r="D190" s="15">
        <v>2013</v>
      </c>
      <c r="E190" t="s">
        <v>219</v>
      </c>
      <c r="F190" t="s">
        <v>230</v>
      </c>
      <c r="G190" s="5" t="s">
        <v>35</v>
      </c>
      <c r="I190">
        <v>247126</v>
      </c>
      <c r="K190">
        <v>39259</v>
      </c>
      <c r="L190">
        <v>17738</v>
      </c>
      <c r="N190">
        <v>2904027</v>
      </c>
      <c r="O190">
        <v>2011</v>
      </c>
      <c r="P190" s="7">
        <v>8.5156663505645724</v>
      </c>
      <c r="Q190" s="7"/>
    </row>
    <row r="191" spans="1:17">
      <c r="A191" s="1">
        <v>1</v>
      </c>
      <c r="B191" s="15" t="s">
        <v>33</v>
      </c>
      <c r="C191" s="15" t="s">
        <v>34</v>
      </c>
      <c r="D191" s="15">
        <v>2014</v>
      </c>
      <c r="E191" t="s">
        <v>219</v>
      </c>
      <c r="F191" t="s">
        <v>230</v>
      </c>
      <c r="G191" s="5" t="s">
        <v>35</v>
      </c>
      <c r="I191">
        <v>249640</v>
      </c>
      <c r="K191">
        <v>39514</v>
      </c>
      <c r="L191">
        <v>17851</v>
      </c>
      <c r="N191" s="9">
        <v>2979259</v>
      </c>
      <c r="O191" s="9">
        <v>1604</v>
      </c>
      <c r="P191" s="7">
        <v>8.3837785102706661</v>
      </c>
      <c r="Q191" s="7"/>
    </row>
    <row r="192" spans="1:17">
      <c r="A192" s="1">
        <v>1</v>
      </c>
      <c r="B192" s="15" t="s">
        <v>33</v>
      </c>
      <c r="C192" s="15" t="s">
        <v>34</v>
      </c>
      <c r="D192" s="15">
        <v>2015</v>
      </c>
      <c r="E192" t="s">
        <v>219</v>
      </c>
      <c r="F192" t="s">
        <v>230</v>
      </c>
      <c r="G192" s="5" t="s">
        <v>35</v>
      </c>
      <c r="I192" s="6">
        <v>250825</v>
      </c>
      <c r="K192" s="6">
        <v>36739</v>
      </c>
      <c r="L192" s="9">
        <v>14452</v>
      </c>
      <c r="N192" s="9">
        <v>3017668</v>
      </c>
      <c r="O192" s="9">
        <v>1209</v>
      </c>
      <c r="P192" s="7">
        <v>8.3152133014239542</v>
      </c>
      <c r="Q192" s="7"/>
    </row>
    <row r="193" spans="1:17">
      <c r="A193" s="1">
        <v>2</v>
      </c>
      <c r="B193" t="s">
        <v>36</v>
      </c>
      <c r="C193" t="s">
        <v>37</v>
      </c>
      <c r="D193" s="15">
        <v>2000</v>
      </c>
      <c r="E193" t="s">
        <v>219</v>
      </c>
      <c r="F193" t="s">
        <v>267</v>
      </c>
      <c r="G193" s="5" t="s">
        <v>39</v>
      </c>
      <c r="H193" s="10" t="s">
        <v>38</v>
      </c>
      <c r="N193" s="46">
        <v>6412</v>
      </c>
      <c r="O193" s="9"/>
      <c r="P193" s="7">
        <v>10</v>
      </c>
      <c r="Q193" s="7"/>
    </row>
    <row r="194" spans="1:17">
      <c r="A194" s="1">
        <v>1</v>
      </c>
      <c r="B194" t="s">
        <v>36</v>
      </c>
      <c r="C194" t="s">
        <v>37</v>
      </c>
      <c r="D194" s="15">
        <v>2001</v>
      </c>
      <c r="E194" t="s">
        <v>219</v>
      </c>
      <c r="F194" t="s">
        <v>267</v>
      </c>
      <c r="G194" s="5" t="s">
        <v>39</v>
      </c>
      <c r="H194" s="10" t="s">
        <v>38</v>
      </c>
      <c r="N194" s="46">
        <v>6412</v>
      </c>
      <c r="O194" s="9"/>
      <c r="P194" s="7">
        <v>10.4</v>
      </c>
      <c r="Q194" s="7"/>
    </row>
    <row r="195" spans="1:17">
      <c r="A195" s="1">
        <v>1</v>
      </c>
      <c r="B195" t="s">
        <v>36</v>
      </c>
      <c r="C195" t="s">
        <v>37</v>
      </c>
      <c r="D195" s="15">
        <v>2002</v>
      </c>
      <c r="E195" t="s">
        <v>219</v>
      </c>
      <c r="F195" t="s">
        <v>267</v>
      </c>
      <c r="G195" s="5" t="s">
        <v>39</v>
      </c>
      <c r="H195" s="10" t="s">
        <v>38</v>
      </c>
      <c r="N195" s="46">
        <v>6412</v>
      </c>
      <c r="O195" s="9"/>
      <c r="P195" s="7">
        <v>9.1999999999999993</v>
      </c>
      <c r="Q195" s="7"/>
    </row>
    <row r="196" spans="1:17">
      <c r="A196" s="1">
        <v>1</v>
      </c>
      <c r="B196" t="s">
        <v>36</v>
      </c>
      <c r="C196" t="s">
        <v>37</v>
      </c>
      <c r="D196" s="15">
        <v>2003</v>
      </c>
      <c r="E196" t="s">
        <v>219</v>
      </c>
      <c r="F196" t="s">
        <v>267</v>
      </c>
      <c r="G196" s="5" t="s">
        <v>39</v>
      </c>
      <c r="H196" s="10" t="s">
        <v>38</v>
      </c>
      <c r="N196" s="46">
        <v>6412</v>
      </c>
      <c r="O196" s="9"/>
      <c r="P196" s="7">
        <v>7</v>
      </c>
      <c r="Q196" s="7"/>
    </row>
    <row r="197" spans="1:17">
      <c r="A197" s="1">
        <v>1</v>
      </c>
      <c r="B197" t="s">
        <v>36</v>
      </c>
      <c r="C197" t="s">
        <v>37</v>
      </c>
      <c r="D197" s="15">
        <v>2005</v>
      </c>
      <c r="E197" t="s">
        <v>219</v>
      </c>
      <c r="F197" t="s">
        <v>267</v>
      </c>
      <c r="G197" s="5" t="s">
        <v>39</v>
      </c>
      <c r="H197" s="10" t="s">
        <v>40</v>
      </c>
      <c r="N197" s="46">
        <v>6412</v>
      </c>
      <c r="O197" s="9"/>
      <c r="P197" s="7">
        <v>9.4</v>
      </c>
      <c r="Q197" s="7"/>
    </row>
    <row r="198" spans="1:17">
      <c r="A198" s="1">
        <v>1</v>
      </c>
      <c r="B198" t="s">
        <v>36</v>
      </c>
      <c r="C198" t="s">
        <v>37</v>
      </c>
      <c r="D198" s="15">
        <v>2006</v>
      </c>
      <c r="E198" t="s">
        <v>219</v>
      </c>
      <c r="F198" t="s">
        <v>267</v>
      </c>
      <c r="G198" s="5" t="s">
        <v>39</v>
      </c>
      <c r="H198" s="10" t="s">
        <v>40</v>
      </c>
      <c r="N198" s="46">
        <v>6412</v>
      </c>
      <c r="O198" s="9"/>
      <c r="P198" s="7">
        <v>11</v>
      </c>
      <c r="Q198" s="7"/>
    </row>
    <row r="199" spans="1:17">
      <c r="A199" s="1">
        <v>1</v>
      </c>
      <c r="B199" t="s">
        <v>36</v>
      </c>
      <c r="C199" t="s">
        <v>37</v>
      </c>
      <c r="D199" s="15">
        <v>2007</v>
      </c>
      <c r="E199" t="s">
        <v>219</v>
      </c>
      <c r="F199" t="s">
        <v>267</v>
      </c>
      <c r="G199" s="5" t="s">
        <v>39</v>
      </c>
      <c r="H199" s="10" t="s">
        <v>40</v>
      </c>
      <c r="N199" s="46">
        <v>6412</v>
      </c>
      <c r="O199" s="9"/>
      <c r="P199" s="7">
        <v>11.5</v>
      </c>
      <c r="Q199" s="7"/>
    </row>
    <row r="200" spans="1:17">
      <c r="A200" s="1">
        <v>1</v>
      </c>
      <c r="B200" t="s">
        <v>36</v>
      </c>
      <c r="C200" t="s">
        <v>37</v>
      </c>
      <c r="D200" s="15">
        <v>2008</v>
      </c>
      <c r="E200" t="s">
        <v>219</v>
      </c>
      <c r="F200" t="s">
        <v>267</v>
      </c>
      <c r="G200" s="5" t="s">
        <v>39</v>
      </c>
      <c r="H200" s="10" t="s">
        <v>40</v>
      </c>
      <c r="N200" s="46">
        <v>6412</v>
      </c>
      <c r="O200" s="9"/>
      <c r="P200" s="7">
        <v>11.1</v>
      </c>
      <c r="Q200" s="18"/>
    </row>
    <row r="201" spans="1:17">
      <c r="A201" s="1">
        <v>1</v>
      </c>
      <c r="B201" t="s">
        <v>36</v>
      </c>
      <c r="C201" t="s">
        <v>37</v>
      </c>
      <c r="D201" s="15">
        <v>2009</v>
      </c>
      <c r="E201" t="s">
        <v>219</v>
      </c>
      <c r="F201" t="s">
        <v>267</v>
      </c>
      <c r="G201" s="5" t="s">
        <v>39</v>
      </c>
      <c r="H201" s="10" t="s">
        <v>41</v>
      </c>
      <c r="N201" s="46">
        <v>6412</v>
      </c>
      <c r="O201" s="9"/>
      <c r="P201" s="7">
        <v>11.2</v>
      </c>
      <c r="Q201" s="7"/>
    </row>
    <row r="202" spans="1:17">
      <c r="A202" s="1">
        <v>1</v>
      </c>
      <c r="B202" t="s">
        <v>36</v>
      </c>
      <c r="C202" t="s">
        <v>37</v>
      </c>
      <c r="D202" s="20">
        <v>2010</v>
      </c>
      <c r="E202" t="s">
        <v>219</v>
      </c>
      <c r="F202" t="s">
        <v>267</v>
      </c>
      <c r="G202" s="5" t="s">
        <v>39</v>
      </c>
      <c r="H202" s="10" t="s">
        <v>42</v>
      </c>
      <c r="I202">
        <v>686</v>
      </c>
      <c r="K202">
        <v>93</v>
      </c>
      <c r="L202">
        <v>39</v>
      </c>
      <c r="N202" s="42">
        <v>6412</v>
      </c>
      <c r="O202">
        <v>35</v>
      </c>
      <c r="P202" s="7">
        <v>10.757409440175632</v>
      </c>
      <c r="Q202" s="7"/>
    </row>
    <row r="203" spans="1:17">
      <c r="A203" s="1">
        <v>1</v>
      </c>
      <c r="B203" t="s">
        <v>36</v>
      </c>
      <c r="C203" t="s">
        <v>37</v>
      </c>
      <c r="D203" s="21">
        <v>2011</v>
      </c>
      <c r="E203" t="s">
        <v>219</v>
      </c>
      <c r="F203" t="s">
        <v>267</v>
      </c>
      <c r="G203" s="5" t="s">
        <v>39</v>
      </c>
      <c r="H203" s="10" t="s">
        <v>42</v>
      </c>
      <c r="I203">
        <v>798</v>
      </c>
      <c r="K203">
        <v>102</v>
      </c>
      <c r="L203">
        <v>37</v>
      </c>
      <c r="N203" s="42">
        <v>6724</v>
      </c>
      <c r="O203">
        <v>30</v>
      </c>
      <c r="P203" s="7">
        <v>11.921123394084255</v>
      </c>
      <c r="Q203" s="7"/>
    </row>
    <row r="204" spans="1:17">
      <c r="A204" s="1">
        <v>1</v>
      </c>
      <c r="B204" t="s">
        <v>36</v>
      </c>
      <c r="C204" t="s">
        <v>37</v>
      </c>
      <c r="D204" s="22">
        <v>2012</v>
      </c>
      <c r="E204" t="s">
        <v>219</v>
      </c>
      <c r="F204" t="s">
        <v>267</v>
      </c>
      <c r="G204" s="5" t="s">
        <v>39</v>
      </c>
      <c r="H204" s="10" t="s">
        <v>42</v>
      </c>
      <c r="I204">
        <v>834</v>
      </c>
      <c r="K204">
        <v>124</v>
      </c>
      <c r="L204">
        <v>42</v>
      </c>
      <c r="N204" s="42">
        <v>6909</v>
      </c>
      <c r="O204">
        <v>21</v>
      </c>
      <c r="P204" s="7">
        <v>12.10801393728223</v>
      </c>
      <c r="Q204" s="7"/>
    </row>
    <row r="205" spans="1:17">
      <c r="A205" s="1">
        <v>1</v>
      </c>
      <c r="B205" t="s">
        <v>36</v>
      </c>
      <c r="C205" t="s">
        <v>37</v>
      </c>
      <c r="D205" s="22">
        <v>2013</v>
      </c>
      <c r="E205" t="s">
        <v>219</v>
      </c>
      <c r="F205" t="s">
        <v>267</v>
      </c>
      <c r="G205" s="5" t="s">
        <v>39</v>
      </c>
      <c r="H205" s="10" t="s">
        <v>42</v>
      </c>
      <c r="I205">
        <v>791</v>
      </c>
      <c r="K205">
        <v>88</v>
      </c>
      <c r="L205">
        <v>37</v>
      </c>
      <c r="N205" s="42">
        <v>6680</v>
      </c>
      <c r="O205">
        <v>39</v>
      </c>
      <c r="P205" s="7">
        <v>11.910856798674899</v>
      </c>
      <c r="Q205" s="7"/>
    </row>
    <row r="206" spans="1:17">
      <c r="A206" s="1">
        <v>1</v>
      </c>
      <c r="B206" t="s">
        <v>36</v>
      </c>
      <c r="C206" t="s">
        <v>37</v>
      </c>
      <c r="D206" s="22">
        <v>2014</v>
      </c>
      <c r="E206" t="s">
        <v>219</v>
      </c>
      <c r="F206" t="s">
        <v>267</v>
      </c>
      <c r="G206" s="5" t="s">
        <v>39</v>
      </c>
      <c r="H206" s="10" t="s">
        <v>42</v>
      </c>
      <c r="I206">
        <v>819</v>
      </c>
      <c r="K206">
        <v>100</v>
      </c>
      <c r="L206">
        <v>38</v>
      </c>
      <c r="N206" s="42">
        <v>6891</v>
      </c>
      <c r="O206">
        <v>35</v>
      </c>
      <c r="P206" s="7">
        <v>11.945740956826139</v>
      </c>
      <c r="Q206" s="7"/>
    </row>
    <row r="207" spans="1:17">
      <c r="A207">
        <v>1</v>
      </c>
      <c r="B207" t="s">
        <v>43</v>
      </c>
      <c r="C207" t="s">
        <v>44</v>
      </c>
      <c r="D207">
        <v>2000</v>
      </c>
      <c r="E207" t="s">
        <v>219</v>
      </c>
      <c r="F207" t="s">
        <v>268</v>
      </c>
      <c r="G207" t="s">
        <v>238</v>
      </c>
      <c r="H207" t="s">
        <v>269</v>
      </c>
      <c r="I207" s="6">
        <v>6165</v>
      </c>
      <c r="J207" s="6">
        <v>1778</v>
      </c>
      <c r="K207" s="6">
        <v>580</v>
      </c>
      <c r="L207" s="6">
        <v>133</v>
      </c>
      <c r="M207" s="6"/>
      <c r="N207" s="6">
        <v>73679</v>
      </c>
      <c r="O207" s="6">
        <v>1428</v>
      </c>
      <c r="P207" s="7">
        <v>8.532753871918727</v>
      </c>
      <c r="Q207" s="7"/>
    </row>
    <row r="208" spans="1:17">
      <c r="A208">
        <v>1</v>
      </c>
      <c r="B208" t="s">
        <v>43</v>
      </c>
      <c r="C208" t="s">
        <v>44</v>
      </c>
      <c r="D208">
        <v>2001</v>
      </c>
      <c r="E208" t="s">
        <v>219</v>
      </c>
      <c r="F208" t="s">
        <v>268</v>
      </c>
      <c r="G208" t="s">
        <v>238</v>
      </c>
      <c r="H208" t="s">
        <v>269</v>
      </c>
      <c r="I208" s="6">
        <v>5707</v>
      </c>
      <c r="J208" s="6">
        <v>1654</v>
      </c>
      <c r="K208" s="6">
        <v>525</v>
      </c>
      <c r="L208" s="6">
        <v>128</v>
      </c>
      <c r="M208" s="6"/>
      <c r="N208" s="6">
        <v>68180</v>
      </c>
      <c r="O208" s="6">
        <v>1844</v>
      </c>
      <c r="P208" s="7">
        <v>8.6031717317896774</v>
      </c>
      <c r="Q208" s="7"/>
    </row>
    <row r="209" spans="1:17">
      <c r="A209">
        <v>1</v>
      </c>
      <c r="B209" t="s">
        <v>43</v>
      </c>
      <c r="C209" t="s">
        <v>44</v>
      </c>
      <c r="D209">
        <v>2002</v>
      </c>
      <c r="E209" t="s">
        <v>219</v>
      </c>
      <c r="F209" t="s">
        <v>268</v>
      </c>
      <c r="G209" t="s">
        <v>238</v>
      </c>
      <c r="H209" t="s">
        <v>269</v>
      </c>
      <c r="I209" s="6">
        <v>5678</v>
      </c>
      <c r="J209" s="6">
        <v>1697</v>
      </c>
      <c r="K209" s="6">
        <v>559</v>
      </c>
      <c r="L209" s="6">
        <v>108</v>
      </c>
      <c r="M209" s="6"/>
      <c r="N209" s="6">
        <v>66499</v>
      </c>
      <c r="O209" s="6">
        <v>1176</v>
      </c>
      <c r="P209" s="7">
        <v>8.692191111859529</v>
      </c>
      <c r="Q209" s="7"/>
    </row>
    <row r="210" spans="1:17">
      <c r="A210">
        <v>1</v>
      </c>
      <c r="B210" t="s">
        <v>43</v>
      </c>
      <c r="C210" t="s">
        <v>44</v>
      </c>
      <c r="D210">
        <v>2003</v>
      </c>
      <c r="E210" t="s">
        <v>219</v>
      </c>
      <c r="F210" t="s">
        <v>268</v>
      </c>
      <c r="G210" t="s">
        <v>238</v>
      </c>
      <c r="H210" t="s">
        <v>269</v>
      </c>
      <c r="I210" s="6">
        <v>5777</v>
      </c>
      <c r="J210" s="6">
        <v>1644</v>
      </c>
      <c r="K210" s="6">
        <v>510</v>
      </c>
      <c r="L210" s="6">
        <v>116</v>
      </c>
      <c r="M210" s="6"/>
      <c r="N210" s="6">
        <v>67359</v>
      </c>
      <c r="O210" s="6">
        <v>2116</v>
      </c>
      <c r="P210" s="7">
        <v>8.8545897644191705</v>
      </c>
      <c r="Q210" s="7"/>
    </row>
    <row r="211" spans="1:17">
      <c r="A211">
        <v>1</v>
      </c>
      <c r="B211" t="s">
        <v>43</v>
      </c>
      <c r="C211" t="s">
        <v>44</v>
      </c>
      <c r="D211">
        <v>2004</v>
      </c>
      <c r="E211" t="s">
        <v>219</v>
      </c>
      <c r="F211" t="s">
        <v>268</v>
      </c>
      <c r="G211" t="s">
        <v>238</v>
      </c>
      <c r="H211" t="s">
        <v>269</v>
      </c>
      <c r="I211" s="6">
        <v>5763</v>
      </c>
      <c r="J211" s="6">
        <v>1657</v>
      </c>
      <c r="K211" s="6">
        <v>580</v>
      </c>
      <c r="L211" s="6">
        <v>111</v>
      </c>
      <c r="M211" s="6"/>
      <c r="N211" s="6">
        <v>69886</v>
      </c>
      <c r="O211" s="6">
        <v>2806</v>
      </c>
      <c r="P211" s="7">
        <v>8.5912343470482995</v>
      </c>
      <c r="Q211" s="7"/>
    </row>
    <row r="212" spans="1:17">
      <c r="A212">
        <v>1</v>
      </c>
      <c r="B212" t="s">
        <v>43</v>
      </c>
      <c r="C212" t="s">
        <v>44</v>
      </c>
      <c r="D212">
        <v>2005</v>
      </c>
      <c r="E212" t="s">
        <v>219</v>
      </c>
      <c r="F212" t="s">
        <v>268</v>
      </c>
      <c r="G212" t="s">
        <v>238</v>
      </c>
      <c r="H212" t="s">
        <v>269</v>
      </c>
      <c r="I212" s="6">
        <v>5982</v>
      </c>
      <c r="J212" s="6">
        <v>1695</v>
      </c>
      <c r="K212" s="6">
        <v>626</v>
      </c>
      <c r="L212" s="6">
        <v>113</v>
      </c>
      <c r="M212" s="6"/>
      <c r="N212" s="6">
        <v>71075</v>
      </c>
      <c r="O212" s="6">
        <v>2908</v>
      </c>
      <c r="P212" s="7">
        <v>8.7755072102336911</v>
      </c>
      <c r="Q212" s="7"/>
    </row>
    <row r="213" spans="1:17">
      <c r="A213">
        <v>1</v>
      </c>
      <c r="B213" t="s">
        <v>43</v>
      </c>
      <c r="C213" t="s">
        <v>44</v>
      </c>
      <c r="D213">
        <v>2006</v>
      </c>
      <c r="E213" t="s">
        <v>219</v>
      </c>
      <c r="F213" t="s">
        <v>268</v>
      </c>
      <c r="G213" t="s">
        <v>238</v>
      </c>
      <c r="H213" t="s">
        <v>269</v>
      </c>
      <c r="I213" s="6">
        <v>6515</v>
      </c>
      <c r="J213" s="6">
        <v>1808</v>
      </c>
      <c r="K213" s="6">
        <v>732</v>
      </c>
      <c r="L213" s="6">
        <v>139</v>
      </c>
      <c r="M213" s="6"/>
      <c r="N213" s="6">
        <v>73978</v>
      </c>
      <c r="O213" s="6">
        <v>3840</v>
      </c>
      <c r="P213" s="7">
        <v>9.2888305911203624</v>
      </c>
      <c r="Q213" s="7"/>
    </row>
    <row r="214" spans="1:17">
      <c r="A214">
        <v>1</v>
      </c>
      <c r="B214" t="s">
        <v>43</v>
      </c>
      <c r="C214" t="s">
        <v>44</v>
      </c>
      <c r="D214">
        <v>2007</v>
      </c>
      <c r="E214" t="s">
        <v>219</v>
      </c>
      <c r="F214" t="s">
        <v>268</v>
      </c>
      <c r="G214" t="s">
        <v>238</v>
      </c>
      <c r="H214" t="s">
        <v>269</v>
      </c>
      <c r="I214" s="6">
        <v>6253</v>
      </c>
      <c r="J214" s="6">
        <v>1726</v>
      </c>
      <c r="K214" s="6">
        <v>691</v>
      </c>
      <c r="L214" s="6">
        <v>148</v>
      </c>
      <c r="M214" s="6"/>
      <c r="N214" s="6">
        <v>75349</v>
      </c>
      <c r="O214" s="6">
        <v>4152</v>
      </c>
      <c r="P214" s="7">
        <v>8.7826734272511491</v>
      </c>
      <c r="Q214" s="7"/>
    </row>
    <row r="215" spans="1:17">
      <c r="A215">
        <v>1</v>
      </c>
      <c r="B215" t="s">
        <v>43</v>
      </c>
      <c r="C215" t="s">
        <v>44</v>
      </c>
      <c r="D215">
        <v>2008</v>
      </c>
      <c r="E215" t="s">
        <v>219</v>
      </c>
      <c r="F215" t="s">
        <v>268</v>
      </c>
      <c r="G215" t="s">
        <v>238</v>
      </c>
      <c r="H215" t="s">
        <v>269</v>
      </c>
      <c r="I215" s="6">
        <v>6197</v>
      </c>
      <c r="J215" s="6">
        <v>1818</v>
      </c>
      <c r="K215" s="6">
        <v>803</v>
      </c>
      <c r="L215" s="6">
        <v>170</v>
      </c>
      <c r="M215" s="6"/>
      <c r="N215" s="6">
        <v>77712</v>
      </c>
      <c r="O215" s="6">
        <v>5065</v>
      </c>
      <c r="P215" s="7">
        <v>8.5302903079273751</v>
      </c>
      <c r="Q215" s="7"/>
    </row>
    <row r="216" spans="1:17">
      <c r="A216">
        <v>1</v>
      </c>
      <c r="B216" t="s">
        <v>43</v>
      </c>
      <c r="C216" t="s">
        <v>44</v>
      </c>
      <c r="D216">
        <v>2009</v>
      </c>
      <c r="E216" t="s">
        <v>219</v>
      </c>
      <c r="F216" t="s">
        <v>268</v>
      </c>
      <c r="G216" t="s">
        <v>238</v>
      </c>
      <c r="H216" t="s">
        <v>269</v>
      </c>
      <c r="I216" s="6">
        <v>6765</v>
      </c>
      <c r="J216" s="6">
        <v>2026</v>
      </c>
      <c r="K216" s="6">
        <v>884</v>
      </c>
      <c r="L216" s="6">
        <v>195</v>
      </c>
      <c r="M216" s="6"/>
      <c r="N216" s="6">
        <v>80956</v>
      </c>
      <c r="O216" s="6">
        <v>5594</v>
      </c>
      <c r="P216" s="7">
        <v>8.9766725936148184</v>
      </c>
      <c r="Q216" s="7"/>
    </row>
    <row r="217" spans="1:17">
      <c r="A217">
        <v>1</v>
      </c>
      <c r="B217" t="s">
        <v>43</v>
      </c>
      <c r="C217" t="s">
        <v>44</v>
      </c>
      <c r="D217">
        <v>2010</v>
      </c>
      <c r="E217" t="s">
        <v>219</v>
      </c>
      <c r="F217" t="s">
        <v>268</v>
      </c>
      <c r="G217" t="s">
        <v>238</v>
      </c>
      <c r="H217" t="s">
        <v>269</v>
      </c>
      <c r="I217" s="6">
        <v>6579</v>
      </c>
      <c r="J217" s="6">
        <v>2020</v>
      </c>
      <c r="K217" s="6">
        <v>930</v>
      </c>
      <c r="L217" s="6">
        <v>235</v>
      </c>
      <c r="M217" s="6"/>
      <c r="N217" s="6">
        <v>75513</v>
      </c>
      <c r="O217" s="6">
        <v>6105</v>
      </c>
      <c r="P217" s="7">
        <v>9.4787344398340245</v>
      </c>
      <c r="Q217" s="7"/>
    </row>
    <row r="218" spans="1:17">
      <c r="A218">
        <v>1</v>
      </c>
      <c r="B218" t="s">
        <v>43</v>
      </c>
      <c r="C218" t="s">
        <v>44</v>
      </c>
      <c r="D218">
        <v>2011</v>
      </c>
      <c r="E218" t="s">
        <v>219</v>
      </c>
      <c r="F218" t="s">
        <v>268</v>
      </c>
      <c r="G218" t="s">
        <v>238</v>
      </c>
      <c r="H218" t="s">
        <v>269</v>
      </c>
      <c r="I218" s="6">
        <v>6280</v>
      </c>
      <c r="J218" s="6">
        <v>1831</v>
      </c>
      <c r="K218" s="6">
        <v>834</v>
      </c>
      <c r="L218" s="6">
        <v>239</v>
      </c>
      <c r="M218" s="6"/>
      <c r="N218" s="6">
        <v>70846</v>
      </c>
      <c r="O218" s="6">
        <v>6375</v>
      </c>
      <c r="P218" s="7">
        <v>9.7408136991825778</v>
      </c>
      <c r="Q218" s="7"/>
    </row>
    <row r="219" spans="1:17">
      <c r="A219">
        <v>1</v>
      </c>
      <c r="B219" t="s">
        <v>43</v>
      </c>
      <c r="C219" t="s">
        <v>44</v>
      </c>
      <c r="D219">
        <v>2012</v>
      </c>
      <c r="E219" t="s">
        <v>219</v>
      </c>
      <c r="F219" t="s">
        <v>268</v>
      </c>
      <c r="G219" t="s">
        <v>238</v>
      </c>
      <c r="H219" t="s">
        <v>269</v>
      </c>
      <c r="I219" s="6">
        <v>5980</v>
      </c>
      <c r="J219" s="6">
        <v>1732</v>
      </c>
      <c r="K219" s="6">
        <v>775</v>
      </c>
      <c r="L219" s="6">
        <v>229</v>
      </c>
      <c r="M219" s="6"/>
      <c r="N219" s="6">
        <v>69121</v>
      </c>
      <c r="O219" s="6">
        <v>5428</v>
      </c>
      <c r="P219" s="7">
        <v>9.3887868368580545</v>
      </c>
      <c r="Q219" s="7"/>
    </row>
    <row r="220" spans="1:17">
      <c r="A220">
        <v>1</v>
      </c>
      <c r="B220" t="s">
        <v>43</v>
      </c>
      <c r="C220" t="s">
        <v>44</v>
      </c>
      <c r="D220">
        <v>2013</v>
      </c>
      <c r="E220" t="s">
        <v>219</v>
      </c>
      <c r="F220" t="s">
        <v>268</v>
      </c>
      <c r="G220" t="s">
        <v>238</v>
      </c>
      <c r="H220" t="s">
        <v>269</v>
      </c>
      <c r="I220" s="6">
        <v>5982</v>
      </c>
      <c r="J220" s="6">
        <v>1709</v>
      </c>
      <c r="K220" s="6">
        <v>730</v>
      </c>
      <c r="L220" s="6">
        <v>196</v>
      </c>
      <c r="M220" s="6"/>
      <c r="N220" s="6">
        <v>66578</v>
      </c>
      <c r="O220" s="6">
        <v>2821</v>
      </c>
      <c r="P220" s="7">
        <v>9.3824991765610051</v>
      </c>
      <c r="Q220" s="7"/>
    </row>
    <row r="221" spans="1:17">
      <c r="A221">
        <v>1</v>
      </c>
      <c r="B221" t="s">
        <v>43</v>
      </c>
      <c r="C221" t="s">
        <v>44</v>
      </c>
      <c r="D221">
        <v>2014</v>
      </c>
      <c r="E221" t="s">
        <v>219</v>
      </c>
      <c r="F221" t="s">
        <v>268</v>
      </c>
      <c r="G221" t="s">
        <v>238</v>
      </c>
      <c r="H221" t="s">
        <v>269</v>
      </c>
      <c r="I221" s="6">
        <v>6364</v>
      </c>
      <c r="J221" s="6">
        <v>3092</v>
      </c>
      <c r="K221" s="6">
        <v>1111</v>
      </c>
      <c r="L221" s="6">
        <v>233</v>
      </c>
      <c r="M221" s="6"/>
      <c r="N221" s="6">
        <v>67585</v>
      </c>
      <c r="O221" s="6">
        <v>2772</v>
      </c>
      <c r="P221" s="7">
        <v>9.8190177896409665</v>
      </c>
      <c r="Q221" s="7"/>
    </row>
    <row r="222" spans="1:17">
      <c r="A222">
        <v>1</v>
      </c>
      <c r="B222" t="s">
        <v>43</v>
      </c>
      <c r="C222" t="s">
        <v>44</v>
      </c>
      <c r="D222">
        <v>2015</v>
      </c>
      <c r="E222" t="s">
        <v>219</v>
      </c>
      <c r="F222" t="s">
        <v>268</v>
      </c>
      <c r="G222" t="s">
        <v>238</v>
      </c>
      <c r="H222" t="s">
        <v>269</v>
      </c>
      <c r="I222" s="6">
        <v>5901</v>
      </c>
      <c r="J222" s="6">
        <v>2656</v>
      </c>
      <c r="K222" s="6">
        <v>892</v>
      </c>
      <c r="L222" s="6">
        <v>194</v>
      </c>
      <c r="M222" s="6"/>
      <c r="N222" s="6">
        <v>65950</v>
      </c>
      <c r="O222" s="6">
        <v>2854</v>
      </c>
      <c r="P222" s="7">
        <v>9.3524153670597183</v>
      </c>
      <c r="Q222" s="7"/>
    </row>
    <row r="223" spans="1:17">
      <c r="A223">
        <v>2</v>
      </c>
      <c r="B223" t="s">
        <v>45</v>
      </c>
      <c r="C223" t="s">
        <v>46</v>
      </c>
      <c r="D223">
        <v>2011</v>
      </c>
      <c r="E223" t="s">
        <v>219</v>
      </c>
      <c r="F223" t="s">
        <v>270</v>
      </c>
      <c r="G223" s="5" t="s">
        <v>271</v>
      </c>
      <c r="H223" t="s">
        <v>272</v>
      </c>
      <c r="I223">
        <v>54423</v>
      </c>
      <c r="N223" s="6">
        <v>561948</v>
      </c>
      <c r="O223">
        <v>0</v>
      </c>
      <c r="P223" s="7">
        <v>9.6847039227828908</v>
      </c>
      <c r="Q223" s="7"/>
    </row>
    <row r="224" spans="1:17">
      <c r="A224">
        <v>2</v>
      </c>
      <c r="B224" t="s">
        <v>45</v>
      </c>
      <c r="C224" t="s">
        <v>46</v>
      </c>
      <c r="D224">
        <v>2012</v>
      </c>
      <c r="E224" t="s">
        <v>219</v>
      </c>
      <c r="F224" t="s">
        <v>270</v>
      </c>
      <c r="G224" s="5" t="s">
        <v>271</v>
      </c>
      <c r="H224" t="s">
        <v>272</v>
      </c>
      <c r="I224">
        <v>60400</v>
      </c>
      <c r="N224" s="6">
        <v>610703</v>
      </c>
      <c r="O224">
        <v>0</v>
      </c>
      <c r="P224" s="7">
        <v>9.890241246563388</v>
      </c>
      <c r="Q224" s="7"/>
    </row>
    <row r="225" spans="1:17">
      <c r="A225">
        <v>2</v>
      </c>
      <c r="B225" t="s">
        <v>45</v>
      </c>
      <c r="C225" t="s">
        <v>46</v>
      </c>
      <c r="D225">
        <v>2013</v>
      </c>
      <c r="E225" t="s">
        <v>219</v>
      </c>
      <c r="F225" t="s">
        <v>270</v>
      </c>
      <c r="G225" s="5" t="s">
        <v>271</v>
      </c>
      <c r="H225" t="s">
        <v>272</v>
      </c>
      <c r="I225">
        <v>61166</v>
      </c>
      <c r="N225" s="6">
        <v>593037</v>
      </c>
      <c r="O225">
        <v>0</v>
      </c>
      <c r="P225" s="7">
        <v>10.314027623908794</v>
      </c>
      <c r="Q225" s="7"/>
    </row>
    <row r="226" spans="1:17">
      <c r="A226">
        <v>1</v>
      </c>
      <c r="B226" t="s">
        <v>45</v>
      </c>
      <c r="C226" t="s">
        <v>46</v>
      </c>
      <c r="D226">
        <v>2014</v>
      </c>
      <c r="E226" t="s">
        <v>219</v>
      </c>
      <c r="F226" t="s">
        <v>270</v>
      </c>
      <c r="G226" s="5" t="s">
        <v>271</v>
      </c>
      <c r="H226" t="s">
        <v>272</v>
      </c>
      <c r="I226">
        <v>65665</v>
      </c>
      <c r="N226" s="6">
        <v>662335</v>
      </c>
      <c r="O226">
        <v>0</v>
      </c>
      <c r="P226" s="7">
        <v>9.9141673020450369</v>
      </c>
      <c r="Q226" s="7"/>
    </row>
    <row r="227" spans="1:17">
      <c r="A227">
        <v>1</v>
      </c>
      <c r="B227" t="s">
        <v>45</v>
      </c>
      <c r="C227" t="s">
        <v>46</v>
      </c>
      <c r="D227">
        <v>2015</v>
      </c>
      <c r="E227" t="s">
        <v>219</v>
      </c>
      <c r="F227" t="s">
        <v>270</v>
      </c>
      <c r="G227" s="5" t="s">
        <v>271</v>
      </c>
      <c r="H227" t="s">
        <v>272</v>
      </c>
      <c r="I227">
        <v>66550</v>
      </c>
      <c r="N227" s="6">
        <v>675068</v>
      </c>
      <c r="O227">
        <v>0</v>
      </c>
      <c r="P227" s="7">
        <v>9.8582661302268804</v>
      </c>
      <c r="Q227" s="7"/>
    </row>
    <row r="228" spans="1:17">
      <c r="A228">
        <v>1</v>
      </c>
      <c r="B228" t="s">
        <v>47</v>
      </c>
      <c r="C228" t="s">
        <v>48</v>
      </c>
      <c r="D228">
        <v>2000</v>
      </c>
      <c r="E228" t="s">
        <v>219</v>
      </c>
      <c r="F228" t="s">
        <v>273</v>
      </c>
      <c r="G228" s="24" t="s">
        <v>49</v>
      </c>
      <c r="H228" t="s">
        <v>274</v>
      </c>
      <c r="I228" s="6">
        <v>18242</v>
      </c>
      <c r="J228" s="6">
        <v>6718</v>
      </c>
      <c r="K228" s="6">
        <v>3125</v>
      </c>
      <c r="L228" s="6">
        <v>1429</v>
      </c>
      <c r="M228" s="6"/>
      <c r="N228" s="6">
        <v>327882</v>
      </c>
      <c r="O228" s="6">
        <v>131</v>
      </c>
      <c r="P228" s="7">
        <v>5.5658106306311801</v>
      </c>
      <c r="Q228" s="7"/>
    </row>
    <row r="229" spans="1:17">
      <c r="A229">
        <v>1</v>
      </c>
      <c r="B229" t="s">
        <v>47</v>
      </c>
      <c r="C229" t="s">
        <v>48</v>
      </c>
      <c r="D229">
        <v>2001</v>
      </c>
      <c r="E229" t="s">
        <v>219</v>
      </c>
      <c r="F229" t="s">
        <v>273</v>
      </c>
      <c r="G229" s="23" t="s">
        <v>49</v>
      </c>
      <c r="H229" t="s">
        <v>274</v>
      </c>
      <c r="I229" s="6">
        <v>18432</v>
      </c>
      <c r="J229" s="6">
        <v>6698</v>
      </c>
      <c r="K229" s="6">
        <v>3040</v>
      </c>
      <c r="L229" s="6">
        <v>1387</v>
      </c>
      <c r="M229" s="6"/>
      <c r="N229" s="6">
        <v>333744</v>
      </c>
      <c r="O229" s="6">
        <v>1115</v>
      </c>
      <c r="P229" s="7">
        <v>5.5413087854636851</v>
      </c>
      <c r="Q229" s="7"/>
    </row>
    <row r="230" spans="1:17">
      <c r="A230">
        <v>1</v>
      </c>
      <c r="B230" t="s">
        <v>47</v>
      </c>
      <c r="C230" t="s">
        <v>48</v>
      </c>
      <c r="D230">
        <v>2002</v>
      </c>
      <c r="E230" t="s">
        <v>219</v>
      </c>
      <c r="F230" t="s">
        <v>273</v>
      </c>
      <c r="G230" s="23" t="s">
        <v>49</v>
      </c>
      <c r="H230" t="s">
        <v>274</v>
      </c>
      <c r="I230" s="6">
        <v>18800</v>
      </c>
      <c r="J230" s="6">
        <v>6847</v>
      </c>
      <c r="K230" s="6">
        <v>3140</v>
      </c>
      <c r="L230" s="6">
        <v>1476</v>
      </c>
      <c r="M230" s="6"/>
      <c r="N230" s="6">
        <v>328802</v>
      </c>
      <c r="O230" s="6">
        <v>891</v>
      </c>
      <c r="P230" s="7">
        <v>5.7332629890427587</v>
      </c>
      <c r="Q230" s="7"/>
    </row>
    <row r="231" spans="1:17">
      <c r="A231">
        <v>1</v>
      </c>
      <c r="B231" t="s">
        <v>47</v>
      </c>
      <c r="C231" t="s">
        <v>48</v>
      </c>
      <c r="D231">
        <v>2003</v>
      </c>
      <c r="E231" t="s">
        <v>219</v>
      </c>
      <c r="F231" t="s">
        <v>273</v>
      </c>
      <c r="G231" s="23" t="s">
        <v>49</v>
      </c>
      <c r="H231" t="s">
        <v>274</v>
      </c>
      <c r="I231" s="6">
        <v>19560</v>
      </c>
      <c r="J231" s="6">
        <v>7192</v>
      </c>
      <c r="K231" s="6">
        <v>3333</v>
      </c>
      <c r="L231" s="6">
        <v>1513</v>
      </c>
      <c r="M231" s="6"/>
      <c r="N231" s="6">
        <v>335202</v>
      </c>
      <c r="O231" s="6">
        <v>889</v>
      </c>
      <c r="P231" s="7">
        <v>5.8508044856167718</v>
      </c>
      <c r="Q231" s="7"/>
    </row>
    <row r="232" spans="1:17">
      <c r="A232">
        <v>1</v>
      </c>
      <c r="B232" t="s">
        <v>47</v>
      </c>
      <c r="C232" t="s">
        <v>48</v>
      </c>
      <c r="D232">
        <v>2004</v>
      </c>
      <c r="E232" t="s">
        <v>219</v>
      </c>
      <c r="F232" t="s">
        <v>273</v>
      </c>
      <c r="G232" s="23" t="s">
        <v>49</v>
      </c>
      <c r="H232" t="s">
        <v>274</v>
      </c>
      <c r="I232" s="6">
        <v>19861</v>
      </c>
      <c r="J232" s="6">
        <v>7198</v>
      </c>
      <c r="K232" s="6">
        <v>3283</v>
      </c>
      <c r="L232" s="6">
        <v>1475</v>
      </c>
      <c r="M232" s="6"/>
      <c r="N232" s="6">
        <v>337072</v>
      </c>
      <c r="O232" s="6">
        <v>1285</v>
      </c>
      <c r="P232" s="7">
        <v>5.9147614410325593</v>
      </c>
      <c r="Q232" s="7"/>
    </row>
    <row r="233" spans="1:17">
      <c r="A233">
        <v>1</v>
      </c>
      <c r="B233" t="s">
        <v>47</v>
      </c>
      <c r="C233" t="s">
        <v>48</v>
      </c>
      <c r="D233">
        <v>2005</v>
      </c>
      <c r="E233" t="s">
        <v>219</v>
      </c>
      <c r="F233" t="s">
        <v>273</v>
      </c>
      <c r="G233" s="23" t="s">
        <v>49</v>
      </c>
      <c r="H233" t="s">
        <v>274</v>
      </c>
      <c r="I233" s="6">
        <v>20522</v>
      </c>
      <c r="J233" s="6">
        <v>7502</v>
      </c>
      <c r="K233" s="6">
        <v>3462</v>
      </c>
      <c r="L233" s="6">
        <v>1615</v>
      </c>
      <c r="M233" s="6"/>
      <c r="N233" s="6">
        <v>342176</v>
      </c>
      <c r="O233" s="6">
        <v>278</v>
      </c>
      <c r="P233" s="7">
        <v>6.0023749773324209</v>
      </c>
      <c r="Q233" s="7"/>
    </row>
    <row r="234" spans="1:17">
      <c r="A234">
        <v>1</v>
      </c>
      <c r="B234" t="s">
        <v>47</v>
      </c>
      <c r="C234" t="s">
        <v>48</v>
      </c>
      <c r="D234">
        <v>2006</v>
      </c>
      <c r="E234" t="s">
        <v>219</v>
      </c>
      <c r="F234" t="s">
        <v>273</v>
      </c>
      <c r="G234" s="23" t="s">
        <v>49</v>
      </c>
      <c r="H234" t="s">
        <v>274</v>
      </c>
      <c r="I234" s="6">
        <v>21554</v>
      </c>
      <c r="J234" s="6">
        <v>7684</v>
      </c>
      <c r="K234" s="6">
        <v>3522</v>
      </c>
      <c r="L234" s="6">
        <v>1563</v>
      </c>
      <c r="M234" s="6"/>
      <c r="N234" s="6">
        <v>354617</v>
      </c>
      <c r="O234" s="6">
        <v>534</v>
      </c>
      <c r="P234" s="7">
        <v>6.0872733229214617</v>
      </c>
      <c r="Q234" s="7"/>
    </row>
    <row r="235" spans="1:17">
      <c r="A235">
        <v>1</v>
      </c>
      <c r="B235" t="s">
        <v>47</v>
      </c>
      <c r="C235" t="s">
        <v>48</v>
      </c>
      <c r="D235">
        <v>2007</v>
      </c>
      <c r="E235" t="s">
        <v>219</v>
      </c>
      <c r="F235" t="s">
        <v>273</v>
      </c>
      <c r="G235" s="23" t="s">
        <v>49</v>
      </c>
      <c r="H235" t="s">
        <v>274</v>
      </c>
      <c r="I235" s="6">
        <v>22101</v>
      </c>
      <c r="J235" s="6">
        <v>7855</v>
      </c>
      <c r="K235" s="6">
        <v>3620</v>
      </c>
      <c r="L235" s="6">
        <v>1639</v>
      </c>
      <c r="M235" s="6"/>
      <c r="N235" s="6">
        <v>367864</v>
      </c>
      <c r="O235" s="6">
        <v>113</v>
      </c>
      <c r="P235" s="7">
        <v>6.0097729170009062</v>
      </c>
      <c r="Q235" s="7"/>
    </row>
    <row r="236" spans="1:17">
      <c r="A236">
        <v>1</v>
      </c>
      <c r="B236" t="s">
        <v>47</v>
      </c>
      <c r="C236" t="s">
        <v>48</v>
      </c>
      <c r="D236">
        <v>2008</v>
      </c>
      <c r="E236" t="s">
        <v>219</v>
      </c>
      <c r="F236" t="s">
        <v>273</v>
      </c>
      <c r="G236" s="23" t="s">
        <v>49</v>
      </c>
      <c r="H236" t="s">
        <v>274</v>
      </c>
      <c r="I236" s="6">
        <v>22686</v>
      </c>
      <c r="J236" s="6">
        <v>8279</v>
      </c>
      <c r="K236" s="6">
        <v>3766</v>
      </c>
      <c r="L236" s="6">
        <v>1676</v>
      </c>
      <c r="M236" s="6"/>
      <c r="N236" s="6">
        <v>377886</v>
      </c>
      <c r="O236" s="6">
        <v>147</v>
      </c>
      <c r="P236" s="7">
        <v>6.0057341180021124</v>
      </c>
      <c r="Q236" s="7"/>
    </row>
    <row r="237" spans="1:17">
      <c r="A237">
        <v>1</v>
      </c>
      <c r="B237" t="s">
        <v>47</v>
      </c>
      <c r="C237" t="s">
        <v>48</v>
      </c>
      <c r="D237">
        <v>2009</v>
      </c>
      <c r="E237" t="s">
        <v>219</v>
      </c>
      <c r="F237" t="s">
        <v>273</v>
      </c>
      <c r="G237" s="23" t="s">
        <v>49</v>
      </c>
      <c r="H237" t="s">
        <v>274</v>
      </c>
      <c r="I237" s="6">
        <v>23293</v>
      </c>
      <c r="J237" s="6">
        <v>8382</v>
      </c>
      <c r="K237" s="6">
        <v>3741</v>
      </c>
      <c r="L237" s="6">
        <v>1665</v>
      </c>
      <c r="M237" s="6"/>
      <c r="N237" s="6">
        <v>380863</v>
      </c>
      <c r="O237" s="6">
        <v>230</v>
      </c>
      <c r="P237" s="7">
        <v>6.1195429718390155</v>
      </c>
      <c r="Q237" s="7"/>
    </row>
    <row r="238" spans="1:17">
      <c r="A238">
        <v>1</v>
      </c>
      <c r="B238" t="s">
        <v>47</v>
      </c>
      <c r="C238" t="s">
        <v>48</v>
      </c>
      <c r="D238">
        <v>2010</v>
      </c>
      <c r="E238" t="s">
        <v>219</v>
      </c>
      <c r="F238" t="s">
        <v>273</v>
      </c>
      <c r="G238" s="23" t="s">
        <v>49</v>
      </c>
      <c r="H238" t="s">
        <v>274</v>
      </c>
      <c r="I238" s="6">
        <v>23317</v>
      </c>
      <c r="J238" s="6">
        <v>8434</v>
      </c>
      <c r="K238" s="6">
        <v>3883</v>
      </c>
      <c r="L238" s="6">
        <v>1837</v>
      </c>
      <c r="M238" s="6"/>
      <c r="N238" s="6">
        <v>377213</v>
      </c>
      <c r="O238" s="6">
        <v>246</v>
      </c>
      <c r="P238" s="7">
        <v>6.1854220661224986</v>
      </c>
      <c r="Q238" s="7"/>
    </row>
    <row r="239" spans="1:17">
      <c r="A239">
        <v>1</v>
      </c>
      <c r="B239" t="s">
        <v>47</v>
      </c>
      <c r="C239" t="s">
        <v>48</v>
      </c>
      <c r="D239">
        <v>2011</v>
      </c>
      <c r="E239" t="s">
        <v>219</v>
      </c>
      <c r="F239" t="s">
        <v>273</v>
      </c>
      <c r="G239" s="23" t="s">
        <v>49</v>
      </c>
      <c r="H239" t="s">
        <v>274</v>
      </c>
      <c r="I239" s="6">
        <v>23058</v>
      </c>
      <c r="J239" s="6">
        <v>8122</v>
      </c>
      <c r="K239" s="6">
        <v>3732</v>
      </c>
      <c r="L239" s="6">
        <v>1754</v>
      </c>
      <c r="M239" s="6"/>
      <c r="N239" s="6">
        <v>377636</v>
      </c>
      <c r="O239" s="6">
        <v>1420</v>
      </c>
      <c r="P239" s="7">
        <v>6.1289259361643307</v>
      </c>
      <c r="Q239" s="7"/>
    </row>
    <row r="240" spans="1:17">
      <c r="A240">
        <v>1</v>
      </c>
      <c r="B240" t="s">
        <v>47</v>
      </c>
      <c r="C240" t="s">
        <v>48</v>
      </c>
      <c r="D240">
        <v>2012</v>
      </c>
      <c r="E240" t="s">
        <v>219</v>
      </c>
      <c r="F240" t="s">
        <v>273</v>
      </c>
      <c r="G240" s="23" t="s">
        <v>49</v>
      </c>
      <c r="H240" t="s">
        <v>274</v>
      </c>
      <c r="I240" s="6">
        <v>23449</v>
      </c>
      <c r="J240" s="6">
        <v>8361</v>
      </c>
      <c r="K240" s="6">
        <v>3759</v>
      </c>
      <c r="L240" s="6">
        <v>1729</v>
      </c>
      <c r="M240" s="6"/>
      <c r="N240" s="6">
        <v>381869</v>
      </c>
      <c r="O240" s="6">
        <v>168</v>
      </c>
      <c r="P240" s="7">
        <v>6.1432901669107496</v>
      </c>
      <c r="Q240" s="7"/>
    </row>
    <row r="241" spans="1:17">
      <c r="A241">
        <v>1</v>
      </c>
      <c r="B241" t="s">
        <v>47</v>
      </c>
      <c r="C241" t="s">
        <v>48</v>
      </c>
      <c r="D241">
        <v>2013</v>
      </c>
      <c r="E241" t="s">
        <v>219</v>
      </c>
      <c r="F241" t="s">
        <v>273</v>
      </c>
      <c r="G241" s="23" t="s">
        <v>49</v>
      </c>
      <c r="H241" t="s">
        <v>274</v>
      </c>
      <c r="I241" s="6">
        <v>23876</v>
      </c>
      <c r="J241" s="6">
        <v>8401</v>
      </c>
      <c r="K241" s="6">
        <v>3799</v>
      </c>
      <c r="L241" s="6">
        <v>1769</v>
      </c>
      <c r="M241" s="6"/>
      <c r="N241" s="6">
        <v>380323</v>
      </c>
      <c r="O241" s="6">
        <v>154</v>
      </c>
      <c r="P241" s="7">
        <v>6.2803647851350313</v>
      </c>
      <c r="Q241" s="7"/>
    </row>
    <row r="242" spans="1:17">
      <c r="A242">
        <v>1</v>
      </c>
      <c r="B242" t="s">
        <v>50</v>
      </c>
      <c r="C242" t="s">
        <v>51</v>
      </c>
      <c r="D242" s="15">
        <v>2000</v>
      </c>
      <c r="E242" t="s">
        <v>219</v>
      </c>
      <c r="F242" t="s">
        <v>275</v>
      </c>
      <c r="G242" s="5" t="s">
        <v>276</v>
      </c>
      <c r="H242" t="s">
        <v>277</v>
      </c>
      <c r="I242" s="15">
        <v>13138</v>
      </c>
      <c r="J242" s="15">
        <v>4921</v>
      </c>
      <c r="K242" s="15">
        <v>2219</v>
      </c>
      <c r="L242" s="15">
        <v>854</v>
      </c>
      <c r="M242" s="15"/>
      <c r="N242" s="15">
        <v>248893</v>
      </c>
      <c r="O242" s="15">
        <v>234</v>
      </c>
      <c r="P242" s="18">
        <v>5.2835409134597988</v>
      </c>
      <c r="Q242" s="7"/>
    </row>
    <row r="243" spans="1:17">
      <c r="A243">
        <v>1</v>
      </c>
      <c r="B243" t="s">
        <v>50</v>
      </c>
      <c r="C243" t="s">
        <v>51</v>
      </c>
      <c r="D243" s="15">
        <v>2001</v>
      </c>
      <c r="E243" t="s">
        <v>219</v>
      </c>
      <c r="F243" t="s">
        <v>275</v>
      </c>
      <c r="G243" s="5" t="s">
        <v>276</v>
      </c>
      <c r="H243" t="s">
        <v>277</v>
      </c>
      <c r="I243" s="15">
        <v>12975</v>
      </c>
      <c r="J243" s="15">
        <v>4807</v>
      </c>
      <c r="K243" s="15">
        <v>2150</v>
      </c>
      <c r="L243" s="15">
        <v>856</v>
      </c>
      <c r="M243" s="15"/>
      <c r="N243" s="15">
        <v>246116</v>
      </c>
      <c r="O243" s="15"/>
      <c r="P243" s="7">
        <v>5.2719043052869372</v>
      </c>
      <c r="Q243" s="7"/>
    </row>
    <row r="244" spans="1:17">
      <c r="A244">
        <v>1</v>
      </c>
      <c r="B244" t="s">
        <v>50</v>
      </c>
      <c r="C244" t="s">
        <v>51</v>
      </c>
      <c r="D244" s="15">
        <v>2002</v>
      </c>
      <c r="E244" t="s">
        <v>219</v>
      </c>
      <c r="F244" t="s">
        <v>275</v>
      </c>
      <c r="G244" s="5" t="s">
        <v>276</v>
      </c>
      <c r="H244" t="s">
        <v>277</v>
      </c>
      <c r="I244" s="15">
        <v>12988</v>
      </c>
      <c r="J244" s="15">
        <v>4901</v>
      </c>
      <c r="K244" s="15">
        <v>2215</v>
      </c>
      <c r="L244" s="15">
        <v>873</v>
      </c>
      <c r="M244" s="15"/>
      <c r="N244" s="15">
        <v>238981</v>
      </c>
      <c r="O244" s="15">
        <v>182</v>
      </c>
      <c r="P244" s="18">
        <v>5.4388837474193776</v>
      </c>
      <c r="Q244" s="7"/>
    </row>
    <row r="245" spans="1:17">
      <c r="A245">
        <v>1</v>
      </c>
      <c r="B245" t="s">
        <v>50</v>
      </c>
      <c r="C245" t="s">
        <v>51</v>
      </c>
      <c r="D245" s="15">
        <v>2003</v>
      </c>
      <c r="E245" t="s">
        <v>219</v>
      </c>
      <c r="F245" t="s">
        <v>275</v>
      </c>
      <c r="G245" s="5" t="s">
        <v>276</v>
      </c>
      <c r="H245" t="s">
        <v>277</v>
      </c>
      <c r="I245" s="15">
        <v>13085</v>
      </c>
      <c r="J245" s="15">
        <v>4988</v>
      </c>
      <c r="K245" s="15">
        <v>2318</v>
      </c>
      <c r="L245" s="15">
        <v>962</v>
      </c>
      <c r="M245" s="15"/>
      <c r="N245" s="15">
        <v>234486</v>
      </c>
      <c r="O245" s="15">
        <v>319</v>
      </c>
      <c r="P245" s="18">
        <v>5.587892401576652</v>
      </c>
      <c r="Q245" s="7"/>
    </row>
    <row r="246" spans="1:17">
      <c r="A246">
        <v>1</v>
      </c>
      <c r="B246" t="s">
        <v>50</v>
      </c>
      <c r="C246" t="s">
        <v>51</v>
      </c>
      <c r="D246" s="15">
        <v>2004</v>
      </c>
      <c r="E246" t="s">
        <v>219</v>
      </c>
      <c r="F246" t="s">
        <v>275</v>
      </c>
      <c r="G246" s="10" t="s">
        <v>238</v>
      </c>
      <c r="I246" s="15">
        <v>12832</v>
      </c>
      <c r="J246" s="15">
        <v>4725</v>
      </c>
      <c r="K246" s="15">
        <v>2140</v>
      </c>
      <c r="L246" s="15">
        <v>927</v>
      </c>
      <c r="M246" s="15"/>
      <c r="N246" s="15">
        <v>230352</v>
      </c>
      <c r="O246" s="15"/>
      <c r="P246" s="7">
        <v>5.5706049871501007</v>
      </c>
      <c r="Q246" s="7"/>
    </row>
    <row r="247" spans="1:17">
      <c r="A247">
        <v>1</v>
      </c>
      <c r="B247" t="s">
        <v>50</v>
      </c>
      <c r="C247" t="s">
        <v>51</v>
      </c>
      <c r="D247" s="15">
        <v>2005</v>
      </c>
      <c r="E247" t="s">
        <v>219</v>
      </c>
      <c r="F247" t="s">
        <v>275</v>
      </c>
      <c r="G247" s="5" t="s">
        <v>276</v>
      </c>
      <c r="H247" t="s">
        <v>278</v>
      </c>
      <c r="I247" s="9">
        <v>12632</v>
      </c>
      <c r="J247" s="9">
        <v>4720</v>
      </c>
      <c r="K247" s="9">
        <v>2289</v>
      </c>
      <c r="L247" s="9">
        <v>1019</v>
      </c>
      <c r="M247" s="9"/>
      <c r="N247" s="9">
        <v>230831</v>
      </c>
      <c r="O247" s="9">
        <v>393</v>
      </c>
      <c r="P247" s="18">
        <v>5.4817347833256669</v>
      </c>
      <c r="Q247" s="7"/>
    </row>
    <row r="248" spans="1:17">
      <c r="A248">
        <v>1</v>
      </c>
      <c r="B248" t="s">
        <v>50</v>
      </c>
      <c r="C248" t="s">
        <v>51</v>
      </c>
      <c r="D248" s="15">
        <v>2006</v>
      </c>
      <c r="E248" t="s">
        <v>219</v>
      </c>
      <c r="F248" t="s">
        <v>275</v>
      </c>
      <c r="G248" s="5" t="s">
        <v>276</v>
      </c>
      <c r="H248" t="s">
        <v>278</v>
      </c>
      <c r="I248" s="9">
        <v>13413</v>
      </c>
      <c r="J248" s="9">
        <v>5094</v>
      </c>
      <c r="K248" s="9">
        <v>2590</v>
      </c>
      <c r="L248" s="9">
        <v>1110</v>
      </c>
      <c r="M248" s="9"/>
      <c r="N248" s="9">
        <v>231383</v>
      </c>
      <c r="O248" s="9">
        <v>74</v>
      </c>
      <c r="P248" s="18">
        <v>5.798736754730685</v>
      </c>
      <c r="Q248" s="7"/>
    </row>
    <row r="249" spans="1:17">
      <c r="A249">
        <v>1</v>
      </c>
      <c r="B249" t="s">
        <v>50</v>
      </c>
      <c r="C249" t="s">
        <v>51</v>
      </c>
      <c r="D249" s="15">
        <v>2007</v>
      </c>
      <c r="E249" t="s">
        <v>219</v>
      </c>
      <c r="F249" t="s">
        <v>275</v>
      </c>
      <c r="G249" s="5" t="s">
        <v>276</v>
      </c>
      <c r="H249" t="s">
        <v>278</v>
      </c>
      <c r="I249" s="9">
        <v>13840</v>
      </c>
      <c r="J249" s="9">
        <v>5056</v>
      </c>
      <c r="K249" s="9">
        <v>2465</v>
      </c>
      <c r="L249" s="9">
        <v>1119</v>
      </c>
      <c r="M249" s="9"/>
      <c r="N249" s="9">
        <v>240569</v>
      </c>
      <c r="O249" s="9">
        <v>515</v>
      </c>
      <c r="P249" s="18">
        <v>5.7653694585384958</v>
      </c>
      <c r="Q249" s="7"/>
    </row>
    <row r="250" spans="1:17">
      <c r="A250">
        <v>1</v>
      </c>
      <c r="B250" t="s">
        <v>50</v>
      </c>
      <c r="C250" t="s">
        <v>51</v>
      </c>
      <c r="D250" s="15">
        <v>2008</v>
      </c>
      <c r="E250" t="s">
        <v>219</v>
      </c>
      <c r="F250" t="s">
        <v>275</v>
      </c>
      <c r="G250" s="5" t="s">
        <v>276</v>
      </c>
      <c r="H250" t="s">
        <v>278</v>
      </c>
      <c r="I250" s="9">
        <v>14612</v>
      </c>
      <c r="J250" s="9">
        <v>5589</v>
      </c>
      <c r="K250" s="9">
        <v>2609</v>
      </c>
      <c r="L250" s="9">
        <v>1144</v>
      </c>
      <c r="M250" s="9"/>
      <c r="N250" s="9">
        <v>246581</v>
      </c>
      <c r="O250" s="9">
        <v>200</v>
      </c>
      <c r="P250" s="18">
        <v>5.9306521200904285</v>
      </c>
      <c r="Q250" s="7"/>
    </row>
    <row r="251" spans="1:17">
      <c r="A251">
        <v>1</v>
      </c>
      <c r="B251" t="s">
        <v>50</v>
      </c>
      <c r="C251" t="s">
        <v>51</v>
      </c>
      <c r="D251" s="15">
        <v>2009</v>
      </c>
      <c r="E251" t="s">
        <v>219</v>
      </c>
      <c r="F251" t="s">
        <v>275</v>
      </c>
      <c r="G251" s="5" t="s">
        <v>276</v>
      </c>
      <c r="H251" t="s">
        <v>278</v>
      </c>
      <c r="I251" s="9">
        <v>14946</v>
      </c>
      <c r="J251" s="9">
        <v>5572</v>
      </c>
      <c r="K251" s="9">
        <v>2588</v>
      </c>
      <c r="L251" s="9">
        <v>1140</v>
      </c>
      <c r="M251" s="9"/>
      <c r="N251" s="9">
        <v>252240</v>
      </c>
      <c r="O251" s="9">
        <v>505</v>
      </c>
      <c r="P251" s="18">
        <v>5.9371958607265576</v>
      </c>
      <c r="Q251" s="7"/>
    </row>
    <row r="252" spans="1:17">
      <c r="A252">
        <v>1</v>
      </c>
      <c r="B252" t="s">
        <v>50</v>
      </c>
      <c r="C252" t="s">
        <v>51</v>
      </c>
      <c r="D252" s="15">
        <v>2010</v>
      </c>
      <c r="E252" t="s">
        <v>219</v>
      </c>
      <c r="F252" t="s">
        <v>275</v>
      </c>
      <c r="G252" s="5" t="s">
        <v>276</v>
      </c>
      <c r="H252" t="s">
        <v>278</v>
      </c>
      <c r="I252" s="9">
        <v>14672</v>
      </c>
      <c r="J252" s="9">
        <v>5435</v>
      </c>
      <c r="K252" s="9">
        <v>2559</v>
      </c>
      <c r="L252" s="9">
        <v>1077</v>
      </c>
      <c r="M252" s="9"/>
      <c r="N252" s="9">
        <v>250643</v>
      </c>
      <c r="O252" s="9">
        <v>375</v>
      </c>
      <c r="P252" s="18">
        <v>5.8625153835088781</v>
      </c>
      <c r="Q252" s="7"/>
    </row>
    <row r="253" spans="1:17">
      <c r="A253">
        <v>1</v>
      </c>
      <c r="B253" t="s">
        <v>50</v>
      </c>
      <c r="C253" t="s">
        <v>51</v>
      </c>
      <c r="D253" s="15">
        <v>2011</v>
      </c>
      <c r="E253" t="s">
        <v>219</v>
      </c>
      <c r="F253" t="s">
        <v>275</v>
      </c>
      <c r="G253" s="5" t="s">
        <v>276</v>
      </c>
      <c r="H253" t="s">
        <v>278</v>
      </c>
      <c r="I253" s="9">
        <v>14714</v>
      </c>
      <c r="J253" s="9">
        <v>5548</v>
      </c>
      <c r="K253" s="9">
        <v>2625</v>
      </c>
      <c r="L253" s="9">
        <v>1174</v>
      </c>
      <c r="M253" s="9"/>
      <c r="N253" s="9">
        <v>247358</v>
      </c>
      <c r="O253" s="9">
        <v>372</v>
      </c>
      <c r="P253" s="18">
        <v>5.9574226879256313</v>
      </c>
      <c r="Q253" s="7"/>
    </row>
    <row r="254" spans="1:17">
      <c r="A254">
        <v>1</v>
      </c>
      <c r="B254" t="s">
        <v>50</v>
      </c>
      <c r="C254" t="s">
        <v>51</v>
      </c>
      <c r="D254" s="15">
        <v>2012</v>
      </c>
      <c r="E254" t="s">
        <v>219</v>
      </c>
      <c r="F254" t="s">
        <v>275</v>
      </c>
      <c r="G254" s="5" t="s">
        <v>276</v>
      </c>
      <c r="H254" t="s">
        <v>279</v>
      </c>
      <c r="I254" s="15">
        <v>14550</v>
      </c>
      <c r="J254" s="15">
        <v>5561</v>
      </c>
      <c r="K254" s="15">
        <v>2620</v>
      </c>
      <c r="L254" s="15">
        <v>1181</v>
      </c>
      <c r="M254" s="15"/>
      <c r="N254" s="15">
        <v>243635</v>
      </c>
      <c r="O254" s="15">
        <v>367</v>
      </c>
      <c r="P254" s="18">
        <v>5.9810579278820066</v>
      </c>
      <c r="Q254" s="7"/>
    </row>
    <row r="255" spans="1:17">
      <c r="A255">
        <v>1</v>
      </c>
      <c r="B255" t="s">
        <v>50</v>
      </c>
      <c r="C255" t="s">
        <v>51</v>
      </c>
      <c r="D255" s="15">
        <v>2013</v>
      </c>
      <c r="E255" t="s">
        <v>219</v>
      </c>
      <c r="F255" t="s">
        <v>275</v>
      </c>
      <c r="G255" s="5" t="s">
        <v>276</v>
      </c>
      <c r="H255" t="s">
        <v>279</v>
      </c>
      <c r="I255" s="15">
        <v>14893</v>
      </c>
      <c r="J255" s="15">
        <v>5644</v>
      </c>
      <c r="K255" s="15">
        <v>2670</v>
      </c>
      <c r="L255" s="15">
        <v>1119</v>
      </c>
      <c r="M255" s="15"/>
      <c r="N255" s="9">
        <v>242005</v>
      </c>
      <c r="O255" s="9">
        <v>399</v>
      </c>
      <c r="P255" s="18">
        <v>6.1641681084079041</v>
      </c>
      <c r="Q255" s="7"/>
    </row>
    <row r="256" spans="1:17">
      <c r="A256">
        <v>1</v>
      </c>
      <c r="B256" t="s">
        <v>50</v>
      </c>
      <c r="C256" t="s">
        <v>51</v>
      </c>
      <c r="D256" s="15">
        <v>2014</v>
      </c>
      <c r="E256" t="s">
        <v>219</v>
      </c>
      <c r="F256" t="s">
        <v>275</v>
      </c>
      <c r="G256" s="5" t="s">
        <v>276</v>
      </c>
      <c r="H256" t="s">
        <v>279</v>
      </c>
      <c r="I256" s="15">
        <v>15491</v>
      </c>
      <c r="J256" s="15">
        <v>6052</v>
      </c>
      <c r="K256" s="15">
        <v>2860</v>
      </c>
      <c r="L256" s="15">
        <v>1217</v>
      </c>
      <c r="M256" s="15"/>
      <c r="N256" s="9">
        <v>250997</v>
      </c>
      <c r="O256" s="9">
        <v>510</v>
      </c>
      <c r="P256" s="18">
        <v>6.1843528805886132</v>
      </c>
      <c r="Q256" s="7"/>
    </row>
    <row r="257" spans="1:17">
      <c r="A257">
        <v>2</v>
      </c>
      <c r="B257" t="s">
        <v>52</v>
      </c>
      <c r="C257" t="s">
        <v>53</v>
      </c>
      <c r="D257">
        <v>2000</v>
      </c>
      <c r="E257" t="s">
        <v>219</v>
      </c>
      <c r="F257" t="s">
        <v>280</v>
      </c>
      <c r="G257" s="5" t="s">
        <v>281</v>
      </c>
      <c r="H257" t="s">
        <v>282</v>
      </c>
      <c r="I257" s="6">
        <v>55190</v>
      </c>
      <c r="J257" s="6">
        <v>15481</v>
      </c>
      <c r="K257" s="6">
        <v>5812</v>
      </c>
      <c r="L257" s="6">
        <v>1742</v>
      </c>
      <c r="M257" s="6"/>
      <c r="N257" s="6">
        <v>752834</v>
      </c>
      <c r="O257" s="6">
        <v>33344</v>
      </c>
      <c r="P257" s="7">
        <v>7.6707111982098422</v>
      </c>
      <c r="Q257" s="7"/>
    </row>
    <row r="258" spans="1:17">
      <c r="A258">
        <v>2</v>
      </c>
      <c r="B258" t="s">
        <v>52</v>
      </c>
      <c r="C258" t="s">
        <v>53</v>
      </c>
      <c r="D258">
        <v>2001</v>
      </c>
      <c r="E258" t="s">
        <v>219</v>
      </c>
      <c r="F258" t="s">
        <v>280</v>
      </c>
      <c r="G258" s="5" t="s">
        <v>281</v>
      </c>
      <c r="H258" t="s">
        <v>282</v>
      </c>
      <c r="I258" s="6">
        <v>53870</v>
      </c>
      <c r="J258" s="6">
        <v>15193</v>
      </c>
      <c r="K258" s="6">
        <v>5711</v>
      </c>
      <c r="L258" s="6">
        <v>1684</v>
      </c>
      <c r="M258" s="6"/>
      <c r="N258" s="6">
        <v>724319</v>
      </c>
      <c r="O258" s="6">
        <v>33278</v>
      </c>
      <c r="P258" s="7">
        <v>7.7954853619394511</v>
      </c>
      <c r="Q258" s="7"/>
    </row>
    <row r="259" spans="1:17">
      <c r="A259">
        <v>2</v>
      </c>
      <c r="B259" t="s">
        <v>52</v>
      </c>
      <c r="C259" t="s">
        <v>53</v>
      </c>
      <c r="D259">
        <v>2002</v>
      </c>
      <c r="E259" t="s">
        <v>219</v>
      </c>
      <c r="F259" t="s">
        <v>280</v>
      </c>
      <c r="G259" s="5" t="s">
        <v>281</v>
      </c>
      <c r="H259" t="s">
        <v>282</v>
      </c>
      <c r="I259" s="6">
        <v>53492</v>
      </c>
      <c r="J259" s="6">
        <v>15114</v>
      </c>
      <c r="K259" s="6">
        <v>5845</v>
      </c>
      <c r="L259" s="6">
        <v>1807</v>
      </c>
      <c r="M259" s="6"/>
      <c r="N259" s="6">
        <v>700455</v>
      </c>
      <c r="O259" s="6">
        <v>25410</v>
      </c>
      <c r="P259" s="7">
        <v>7.9242124599100796</v>
      </c>
      <c r="Q259" s="7"/>
    </row>
    <row r="260" spans="1:17">
      <c r="A260">
        <v>2</v>
      </c>
      <c r="B260" t="s">
        <v>52</v>
      </c>
      <c r="C260" t="s">
        <v>53</v>
      </c>
      <c r="D260">
        <v>2003</v>
      </c>
      <c r="E260" t="s">
        <v>219</v>
      </c>
      <c r="F260" t="s">
        <v>280</v>
      </c>
      <c r="G260" s="5" t="s">
        <v>281</v>
      </c>
      <c r="H260" t="s">
        <v>282</v>
      </c>
      <c r="I260" s="6">
        <v>55110</v>
      </c>
      <c r="J260" s="6">
        <v>16006</v>
      </c>
      <c r="K260" s="6">
        <v>6318</v>
      </c>
      <c r="L260" s="6">
        <v>1969</v>
      </c>
      <c r="M260" s="6"/>
      <c r="N260" s="6">
        <v>710702</v>
      </c>
      <c r="O260" s="6">
        <v>22955</v>
      </c>
      <c r="P260" s="7">
        <v>8.0131211041269541</v>
      </c>
      <c r="Q260" s="7"/>
    </row>
    <row r="261" spans="1:17">
      <c r="A261">
        <v>2</v>
      </c>
      <c r="B261" t="s">
        <v>52</v>
      </c>
      <c r="C261" t="s">
        <v>53</v>
      </c>
      <c r="D261">
        <v>2004</v>
      </c>
      <c r="E261" t="s">
        <v>219</v>
      </c>
      <c r="F261" t="s">
        <v>280</v>
      </c>
      <c r="G261" s="5" t="s">
        <v>281</v>
      </c>
      <c r="H261" t="s">
        <v>282</v>
      </c>
      <c r="I261" s="6">
        <v>57171</v>
      </c>
      <c r="J261" s="6">
        <v>16993</v>
      </c>
      <c r="K261" s="6">
        <v>6667</v>
      </c>
      <c r="L261" s="6">
        <v>2198</v>
      </c>
      <c r="M261" s="6"/>
      <c r="N261" s="6">
        <v>723099</v>
      </c>
      <c r="O261" s="6">
        <v>19949</v>
      </c>
      <c r="P261" s="7">
        <v>8.1306975751973258</v>
      </c>
      <c r="Q261" s="7"/>
    </row>
    <row r="262" spans="1:17">
      <c r="A262">
        <v>2</v>
      </c>
      <c r="B262" t="s">
        <v>52</v>
      </c>
      <c r="C262" t="s">
        <v>53</v>
      </c>
      <c r="D262">
        <v>2005</v>
      </c>
      <c r="E262" t="s">
        <v>219</v>
      </c>
      <c r="F262" t="s">
        <v>280</v>
      </c>
      <c r="G262" s="5" t="s">
        <v>281</v>
      </c>
      <c r="H262" t="s">
        <v>282</v>
      </c>
      <c r="I262" s="6">
        <v>58362</v>
      </c>
      <c r="J262" s="6">
        <v>17540</v>
      </c>
      <c r="K262" s="6">
        <v>7066</v>
      </c>
      <c r="L262" s="6">
        <v>2351</v>
      </c>
      <c r="M262" s="6"/>
      <c r="N262" s="6">
        <v>719968</v>
      </c>
      <c r="O262" s="6">
        <v>15658</v>
      </c>
      <c r="P262" s="7">
        <v>8.2864079737615537</v>
      </c>
      <c r="Q262" s="7"/>
    </row>
    <row r="263" spans="1:17">
      <c r="A263">
        <v>2</v>
      </c>
      <c r="B263" t="s">
        <v>52</v>
      </c>
      <c r="C263" t="s">
        <v>53</v>
      </c>
      <c r="D263">
        <v>2006</v>
      </c>
      <c r="E263" t="s">
        <v>219</v>
      </c>
      <c r="F263" t="s">
        <v>280</v>
      </c>
      <c r="G263" s="5" t="s">
        <v>281</v>
      </c>
      <c r="H263" t="s">
        <v>282</v>
      </c>
      <c r="I263" s="6">
        <v>60296</v>
      </c>
      <c r="J263" s="6">
        <v>18053</v>
      </c>
      <c r="K263" s="6">
        <v>7294</v>
      </c>
      <c r="L263" s="6">
        <v>2515</v>
      </c>
      <c r="M263" s="6"/>
      <c r="N263" s="6">
        <v>714450</v>
      </c>
      <c r="O263" s="6">
        <v>11485</v>
      </c>
      <c r="P263" s="7">
        <v>8.5773829422517469</v>
      </c>
      <c r="Q263" s="7"/>
    </row>
    <row r="264" spans="1:17">
      <c r="A264">
        <v>2</v>
      </c>
      <c r="B264" t="s">
        <v>52</v>
      </c>
      <c r="C264" t="s">
        <v>53</v>
      </c>
      <c r="D264">
        <v>2007</v>
      </c>
      <c r="E264" t="s">
        <v>219</v>
      </c>
      <c r="F264" t="s">
        <v>280</v>
      </c>
      <c r="G264" s="5" t="s">
        <v>281</v>
      </c>
      <c r="H264" t="s">
        <v>282</v>
      </c>
      <c r="I264" s="6">
        <v>60971</v>
      </c>
      <c r="J264" s="6">
        <v>18382</v>
      </c>
      <c r="K264" s="6">
        <v>7488</v>
      </c>
      <c r="L264" s="6">
        <v>2650</v>
      </c>
      <c r="M264" s="6"/>
      <c r="N264" s="6">
        <v>709253</v>
      </c>
      <c r="O264" s="6">
        <v>8131</v>
      </c>
      <c r="P264" s="7">
        <v>8.6962040843105761</v>
      </c>
      <c r="Q264" s="7"/>
    </row>
    <row r="265" spans="1:17">
      <c r="A265">
        <v>2</v>
      </c>
      <c r="B265" t="s">
        <v>52</v>
      </c>
      <c r="C265" t="s">
        <v>53</v>
      </c>
      <c r="D265">
        <v>2008</v>
      </c>
      <c r="E265" t="s">
        <v>219</v>
      </c>
      <c r="F265" t="s">
        <v>280</v>
      </c>
      <c r="G265" s="5" t="s">
        <v>281</v>
      </c>
      <c r="H265" t="s">
        <v>282</v>
      </c>
      <c r="I265" s="6">
        <v>62719</v>
      </c>
      <c r="J265" s="6">
        <v>19140</v>
      </c>
      <c r="K265" s="6">
        <v>7760</v>
      </c>
      <c r="L265" s="6">
        <v>2671</v>
      </c>
      <c r="M265" s="6"/>
      <c r="N265" s="6">
        <v>715453</v>
      </c>
      <c r="O265" s="6">
        <v>6876</v>
      </c>
      <c r="P265" s="7">
        <v>8.8514021764748225</v>
      </c>
      <c r="Q265" s="7"/>
    </row>
    <row r="266" spans="1:17">
      <c r="A266">
        <v>2</v>
      </c>
      <c r="B266" t="s">
        <v>52</v>
      </c>
      <c r="C266" t="s">
        <v>53</v>
      </c>
      <c r="D266">
        <v>2009</v>
      </c>
      <c r="E266" t="s">
        <v>219</v>
      </c>
      <c r="F266" t="s">
        <v>280</v>
      </c>
      <c r="G266" s="5" t="s">
        <v>281</v>
      </c>
      <c r="H266" t="s">
        <v>282</v>
      </c>
      <c r="I266" s="6">
        <v>63088</v>
      </c>
      <c r="J266" s="6">
        <v>19099</v>
      </c>
      <c r="K266" s="6">
        <v>7542</v>
      </c>
      <c r="L266" s="6">
        <v>2591</v>
      </c>
      <c r="M266" s="6"/>
      <c r="N266" s="6">
        <v>699775</v>
      </c>
      <c r="O266" s="6">
        <v>4862</v>
      </c>
      <c r="P266" s="7">
        <v>9.0785465230899405</v>
      </c>
      <c r="Q266" s="7"/>
    </row>
    <row r="267" spans="1:17">
      <c r="A267">
        <v>2</v>
      </c>
      <c r="B267" t="s">
        <v>52</v>
      </c>
      <c r="C267" t="s">
        <v>53</v>
      </c>
      <c r="D267">
        <v>2010</v>
      </c>
      <c r="E267" t="s">
        <v>219</v>
      </c>
      <c r="F267" t="s">
        <v>280</v>
      </c>
      <c r="G267" s="5" t="s">
        <v>281</v>
      </c>
      <c r="H267" t="s">
        <v>282</v>
      </c>
      <c r="I267" s="6">
        <v>59180</v>
      </c>
      <c r="J267" s="6">
        <v>17765</v>
      </c>
      <c r="K267" s="6">
        <v>7279</v>
      </c>
      <c r="L267" s="6">
        <v>2530</v>
      </c>
      <c r="M267" s="6"/>
      <c r="N267" s="6">
        <v>654627</v>
      </c>
      <c r="O267" s="6">
        <v>3322</v>
      </c>
      <c r="P267" s="7">
        <v>9.0863727439525253</v>
      </c>
      <c r="Q267" s="7"/>
    </row>
    <row r="268" spans="1:17">
      <c r="A268">
        <v>2</v>
      </c>
      <c r="B268" t="s">
        <v>52</v>
      </c>
      <c r="C268" t="s">
        <v>53</v>
      </c>
      <c r="D268">
        <v>2011</v>
      </c>
      <c r="E268" t="s">
        <v>219</v>
      </c>
      <c r="F268" t="s">
        <v>280</v>
      </c>
      <c r="G268" s="5" t="s">
        <v>281</v>
      </c>
      <c r="H268" t="s">
        <v>282</v>
      </c>
      <c r="I268" s="6">
        <v>59960</v>
      </c>
      <c r="J268" s="6">
        <v>18532</v>
      </c>
      <c r="K268" s="6">
        <v>7581</v>
      </c>
      <c r="L268" s="6">
        <v>2708</v>
      </c>
      <c r="M268" s="6"/>
      <c r="N268" s="6">
        <v>665499</v>
      </c>
      <c r="O268" s="6">
        <v>3091</v>
      </c>
      <c r="P268" s="7">
        <v>9.0518230456153912</v>
      </c>
      <c r="Q268" s="7"/>
    </row>
    <row r="269" spans="1:17">
      <c r="A269">
        <v>2</v>
      </c>
      <c r="B269" t="s">
        <v>52</v>
      </c>
      <c r="C269" t="s">
        <v>53</v>
      </c>
      <c r="D269">
        <v>2012</v>
      </c>
      <c r="E269" t="s">
        <v>219</v>
      </c>
      <c r="F269" t="s">
        <v>280</v>
      </c>
      <c r="G269" s="5" t="s">
        <v>281</v>
      </c>
      <c r="H269" t="s">
        <v>282</v>
      </c>
      <c r="I269" s="6">
        <v>60472</v>
      </c>
      <c r="J269" s="6">
        <v>18629</v>
      </c>
      <c r="K269" s="6">
        <v>7504</v>
      </c>
      <c r="L269" s="6">
        <v>2629</v>
      </c>
      <c r="M269" s="6"/>
      <c r="N269" s="6">
        <v>676835</v>
      </c>
      <c r="O269" s="6">
        <v>3634</v>
      </c>
      <c r="P269" s="7">
        <v>8.982755521753532</v>
      </c>
      <c r="Q269" s="7"/>
    </row>
    <row r="270" spans="1:17">
      <c r="A270">
        <v>2</v>
      </c>
      <c r="B270" t="s">
        <v>52</v>
      </c>
      <c r="C270" t="s">
        <v>53</v>
      </c>
      <c r="D270">
        <v>2013</v>
      </c>
      <c r="E270" t="s">
        <v>219</v>
      </c>
      <c r="F270" t="s">
        <v>280</v>
      </c>
      <c r="G270" s="5" t="s">
        <v>281</v>
      </c>
      <c r="H270" t="s">
        <v>282</v>
      </c>
      <c r="I270" s="6">
        <v>58784</v>
      </c>
      <c r="J270" s="6">
        <v>18617</v>
      </c>
      <c r="K270" s="6">
        <v>7491</v>
      </c>
      <c r="L270" s="6">
        <v>2661</v>
      </c>
      <c r="M270" s="6"/>
      <c r="N270" s="6">
        <v>658835</v>
      </c>
      <c r="O270" s="6">
        <v>3745</v>
      </c>
      <c r="P270" s="7">
        <v>8.982755521753532</v>
      </c>
      <c r="Q270" s="7"/>
    </row>
    <row r="271" spans="1:17">
      <c r="A271">
        <v>2</v>
      </c>
      <c r="B271" t="s">
        <v>52</v>
      </c>
      <c r="C271" t="s">
        <v>53</v>
      </c>
      <c r="D271">
        <v>2014</v>
      </c>
      <c r="E271" t="s">
        <v>219</v>
      </c>
      <c r="F271" t="s">
        <v>280</v>
      </c>
      <c r="G271" s="5" t="s">
        <v>281</v>
      </c>
      <c r="H271" t="s">
        <v>282</v>
      </c>
      <c r="I271" s="6">
        <v>58326</v>
      </c>
      <c r="J271" s="6">
        <v>18341</v>
      </c>
      <c r="K271" s="6">
        <v>7393</v>
      </c>
      <c r="L271" s="6">
        <v>2608</v>
      </c>
      <c r="M271" s="6"/>
      <c r="N271" s="6">
        <v>669137</v>
      </c>
      <c r="O271" s="6">
        <v>2908</v>
      </c>
      <c r="P271" s="7">
        <v>8.9734234990611981</v>
      </c>
      <c r="Q271" s="7"/>
    </row>
    <row r="272" spans="1:17">
      <c r="A272">
        <v>2</v>
      </c>
      <c r="B272" t="s">
        <v>52</v>
      </c>
      <c r="C272" t="s">
        <v>53</v>
      </c>
      <c r="D272">
        <v>2015</v>
      </c>
      <c r="E272" t="s">
        <v>219</v>
      </c>
      <c r="F272" t="s">
        <v>280</v>
      </c>
      <c r="G272" s="5" t="s">
        <v>281</v>
      </c>
      <c r="H272" t="s">
        <v>282</v>
      </c>
      <c r="I272" s="6">
        <v>58053</v>
      </c>
      <c r="J272" s="6">
        <v>18503</v>
      </c>
      <c r="K272" s="6">
        <v>7498</v>
      </c>
      <c r="L272" s="6">
        <v>2688</v>
      </c>
      <c r="M272" s="6"/>
      <c r="N272" s="6">
        <v>659255</v>
      </c>
      <c r="O272" s="6">
        <v>2358</v>
      </c>
      <c r="P272" s="7">
        <v>8.7546474260351914</v>
      </c>
      <c r="Q272" s="7"/>
    </row>
    <row r="273" spans="1:17">
      <c r="A273">
        <v>2</v>
      </c>
      <c r="B273" t="s">
        <v>54</v>
      </c>
      <c r="C273" t="s">
        <v>55</v>
      </c>
      <c r="D273">
        <v>2003</v>
      </c>
      <c r="E273" t="s">
        <v>219</v>
      </c>
      <c r="F273" t="s">
        <v>9</v>
      </c>
      <c r="G273" s="10" t="s">
        <v>238</v>
      </c>
      <c r="I273" s="6">
        <v>7</v>
      </c>
      <c r="J273" s="6">
        <v>0</v>
      </c>
      <c r="K273" s="6">
        <v>0</v>
      </c>
      <c r="L273" s="6">
        <v>0</v>
      </c>
      <c r="M273" s="6"/>
      <c r="N273" s="6">
        <v>295</v>
      </c>
      <c r="O273" s="6">
        <v>0</v>
      </c>
      <c r="P273" s="7">
        <v>2.3728813559322033</v>
      </c>
      <c r="Q273" s="7"/>
    </row>
    <row r="274" spans="1:17">
      <c r="A274">
        <v>2</v>
      </c>
      <c r="B274" t="s">
        <v>54</v>
      </c>
      <c r="C274" t="s">
        <v>55</v>
      </c>
      <c r="D274">
        <v>2004</v>
      </c>
      <c r="E274" t="s">
        <v>219</v>
      </c>
      <c r="F274" t="s">
        <v>9</v>
      </c>
      <c r="G274" s="10" t="s">
        <v>238</v>
      </c>
      <c r="I274" s="6">
        <v>10</v>
      </c>
      <c r="J274" s="6">
        <v>3</v>
      </c>
      <c r="K274" s="6">
        <v>1</v>
      </c>
      <c r="L274" s="6">
        <v>0</v>
      </c>
      <c r="M274" s="6"/>
      <c r="N274" s="6">
        <v>313</v>
      </c>
      <c r="O274" s="6">
        <v>0</v>
      </c>
      <c r="P274" s="7">
        <v>3.1948881789137378</v>
      </c>
      <c r="Q274" s="7"/>
    </row>
    <row r="275" spans="1:17">
      <c r="A275">
        <v>2</v>
      </c>
      <c r="B275" t="s">
        <v>54</v>
      </c>
      <c r="C275" t="s">
        <v>55</v>
      </c>
      <c r="D275">
        <v>2005</v>
      </c>
      <c r="E275" t="s">
        <v>219</v>
      </c>
      <c r="F275" t="s">
        <v>9</v>
      </c>
      <c r="G275" s="10" t="s">
        <v>238</v>
      </c>
      <c r="I275" s="6">
        <v>7</v>
      </c>
      <c r="J275" s="6">
        <v>2</v>
      </c>
      <c r="K275" s="6">
        <v>0</v>
      </c>
      <c r="L275" s="6">
        <v>1</v>
      </c>
      <c r="M275" s="6"/>
      <c r="N275" s="6">
        <v>297</v>
      </c>
      <c r="O275" s="6">
        <v>0</v>
      </c>
      <c r="P275" s="7">
        <v>2.3569023569023568</v>
      </c>
      <c r="Q275" s="7"/>
    </row>
    <row r="276" spans="1:17">
      <c r="A276">
        <v>2</v>
      </c>
      <c r="B276" t="s">
        <v>54</v>
      </c>
      <c r="C276" t="s">
        <v>55</v>
      </c>
      <c r="D276">
        <v>2007</v>
      </c>
      <c r="E276" t="s">
        <v>219</v>
      </c>
      <c r="F276" t="s">
        <v>9</v>
      </c>
      <c r="G276" s="10" t="s">
        <v>238</v>
      </c>
      <c r="I276" s="6">
        <v>14</v>
      </c>
      <c r="J276" s="6">
        <v>1</v>
      </c>
      <c r="K276" s="6">
        <v>2</v>
      </c>
      <c r="L276" s="6">
        <v>4</v>
      </c>
      <c r="M276" s="6"/>
      <c r="N276" s="6">
        <v>320</v>
      </c>
      <c r="O276" s="6">
        <v>0</v>
      </c>
      <c r="P276" s="7">
        <v>4.375</v>
      </c>
      <c r="Q276" s="7"/>
    </row>
    <row r="277" spans="1:17">
      <c r="A277" s="15">
        <v>1</v>
      </c>
      <c r="B277" t="s">
        <v>56</v>
      </c>
      <c r="C277" t="s">
        <v>57</v>
      </c>
      <c r="D277">
        <v>2001</v>
      </c>
      <c r="E277" t="s">
        <v>219</v>
      </c>
      <c r="F277" t="s">
        <v>283</v>
      </c>
      <c r="G277" s="5" t="s">
        <v>284</v>
      </c>
      <c r="H277" t="s">
        <v>285</v>
      </c>
      <c r="N277" s="45">
        <v>71144</v>
      </c>
      <c r="P277" s="7">
        <v>6.9</v>
      </c>
      <c r="Q277" s="7"/>
    </row>
    <row r="278" spans="1:17">
      <c r="A278">
        <v>1</v>
      </c>
      <c r="B278" t="s">
        <v>56</v>
      </c>
      <c r="C278" t="s">
        <v>57</v>
      </c>
      <c r="D278">
        <v>2003</v>
      </c>
      <c r="E278" t="s">
        <v>219</v>
      </c>
      <c r="F278" t="s">
        <v>283</v>
      </c>
      <c r="G278" s="5" t="s">
        <v>284</v>
      </c>
      <c r="H278" t="s">
        <v>285</v>
      </c>
      <c r="I278" s="6">
        <v>4602</v>
      </c>
      <c r="J278" s="6">
        <v>1262</v>
      </c>
      <c r="K278" s="6">
        <v>397</v>
      </c>
      <c r="L278" s="6">
        <v>14</v>
      </c>
      <c r="M278" s="6"/>
      <c r="N278" s="6">
        <v>72938</v>
      </c>
      <c r="O278" s="6">
        <v>6266</v>
      </c>
      <c r="P278" s="7">
        <v>6.9024478041756652</v>
      </c>
      <c r="Q278" s="7"/>
    </row>
    <row r="279" spans="1:17">
      <c r="A279">
        <v>1</v>
      </c>
      <c r="B279" t="s">
        <v>56</v>
      </c>
      <c r="C279" t="s">
        <v>57</v>
      </c>
      <c r="D279">
        <v>2004</v>
      </c>
      <c r="E279" t="s">
        <v>219</v>
      </c>
      <c r="F279" t="s">
        <v>283</v>
      </c>
      <c r="G279" s="5" t="s">
        <v>284</v>
      </c>
      <c r="H279" t="s">
        <v>285</v>
      </c>
      <c r="I279" s="6">
        <v>4586</v>
      </c>
      <c r="J279" s="6">
        <v>1319</v>
      </c>
      <c r="K279" s="6">
        <v>474</v>
      </c>
      <c r="L279" s="6">
        <v>123</v>
      </c>
      <c r="M279" s="6"/>
      <c r="N279" s="6">
        <v>72247</v>
      </c>
      <c r="O279" s="6">
        <v>3936</v>
      </c>
      <c r="P279" s="7">
        <v>6.7134136522668379</v>
      </c>
      <c r="Q279" s="7"/>
    </row>
    <row r="280" spans="1:17">
      <c r="A280">
        <v>1</v>
      </c>
      <c r="B280" t="s">
        <v>56</v>
      </c>
      <c r="C280" t="s">
        <v>57</v>
      </c>
      <c r="D280">
        <v>2005</v>
      </c>
      <c r="E280" t="s">
        <v>219</v>
      </c>
      <c r="F280" t="s">
        <v>283</v>
      </c>
      <c r="G280" s="5" t="s">
        <v>284</v>
      </c>
      <c r="H280" t="s">
        <v>285</v>
      </c>
      <c r="I280" s="6">
        <v>4691</v>
      </c>
      <c r="J280" s="6">
        <v>1430</v>
      </c>
      <c r="K280" s="6">
        <v>571</v>
      </c>
      <c r="L280" s="6">
        <v>208</v>
      </c>
      <c r="M280" s="6"/>
      <c r="N280" s="6">
        <v>71548</v>
      </c>
      <c r="O280" s="6">
        <v>2680</v>
      </c>
      <c r="P280" s="7">
        <v>6.8115815763489573</v>
      </c>
      <c r="Q280" s="7"/>
    </row>
    <row r="281" spans="1:17">
      <c r="A281">
        <v>1</v>
      </c>
      <c r="B281" t="s">
        <v>56</v>
      </c>
      <c r="C281" t="s">
        <v>57</v>
      </c>
      <c r="D281">
        <v>2006</v>
      </c>
      <c r="E281" t="s">
        <v>219</v>
      </c>
      <c r="F281" t="s">
        <v>283</v>
      </c>
      <c r="G281" s="5" t="s">
        <v>284</v>
      </c>
      <c r="H281" t="s">
        <v>285</v>
      </c>
      <c r="I281" s="6">
        <v>4824</v>
      </c>
      <c r="J281" s="6">
        <v>1465</v>
      </c>
      <c r="K281" s="6">
        <v>593</v>
      </c>
      <c r="L281" s="6">
        <v>227</v>
      </c>
      <c r="M281" s="6"/>
      <c r="N281" s="6">
        <v>71291</v>
      </c>
      <c r="O281" s="6">
        <v>2012</v>
      </c>
      <c r="P281" s="7">
        <v>6.9645924450410668</v>
      </c>
      <c r="Q281" s="7"/>
    </row>
    <row r="282" spans="1:17" s="15" customFormat="1">
      <c r="A282">
        <v>1</v>
      </c>
      <c r="B282" t="s">
        <v>56</v>
      </c>
      <c r="C282" t="s">
        <v>57</v>
      </c>
      <c r="D282">
        <v>2007</v>
      </c>
      <c r="E282" t="s">
        <v>219</v>
      </c>
      <c r="F282" t="s">
        <v>283</v>
      </c>
      <c r="G282" s="5" t="s">
        <v>284</v>
      </c>
      <c r="H282" t="s">
        <v>285</v>
      </c>
      <c r="I282" s="6">
        <v>4861</v>
      </c>
      <c r="J282" s="6">
        <v>1499</v>
      </c>
      <c r="K282" s="6">
        <v>635</v>
      </c>
      <c r="L282" s="6">
        <v>231</v>
      </c>
      <c r="M282" s="6"/>
      <c r="N282" s="6">
        <v>73144</v>
      </c>
      <c r="O282" s="6">
        <v>3626</v>
      </c>
      <c r="P282" s="7">
        <v>6.9924336143157166</v>
      </c>
      <c r="Q282" s="7"/>
    </row>
    <row r="283" spans="1:17" s="15" customFormat="1">
      <c r="A283">
        <v>1</v>
      </c>
      <c r="B283" t="s">
        <v>56</v>
      </c>
      <c r="C283" t="s">
        <v>57</v>
      </c>
      <c r="D283">
        <v>2008</v>
      </c>
      <c r="E283" t="s">
        <v>219</v>
      </c>
      <c r="F283" t="s">
        <v>283</v>
      </c>
      <c r="G283" s="5" t="s">
        <v>284</v>
      </c>
      <c r="H283" t="s">
        <v>285</v>
      </c>
      <c r="I283" s="6">
        <v>4892</v>
      </c>
      <c r="J283" s="6">
        <v>1453</v>
      </c>
      <c r="K283" s="6">
        <v>590</v>
      </c>
      <c r="L283" s="6">
        <v>219</v>
      </c>
      <c r="M283" s="6"/>
      <c r="N283" s="6">
        <v>75187</v>
      </c>
      <c r="O283" s="6">
        <v>4906</v>
      </c>
      <c r="P283" s="7">
        <v>6.9606294731150671</v>
      </c>
      <c r="Q283" s="7"/>
    </row>
    <row r="284" spans="1:17" s="15" customFormat="1">
      <c r="A284">
        <v>1</v>
      </c>
      <c r="B284" t="s">
        <v>56</v>
      </c>
      <c r="C284" t="s">
        <v>57</v>
      </c>
      <c r="D284">
        <v>2009</v>
      </c>
      <c r="E284" t="s">
        <v>219</v>
      </c>
      <c r="F284" t="s">
        <v>283</v>
      </c>
      <c r="G284" s="5" t="s">
        <v>284</v>
      </c>
      <c r="H284" t="s">
        <v>285</v>
      </c>
      <c r="I284" s="6">
        <v>4879</v>
      </c>
      <c r="J284" s="6">
        <v>1478</v>
      </c>
      <c r="K284" s="6">
        <v>604</v>
      </c>
      <c r="L284" s="6">
        <v>189</v>
      </c>
      <c r="M284" s="6"/>
      <c r="N284" s="6">
        <v>75000</v>
      </c>
      <c r="O284" s="6">
        <v>4645</v>
      </c>
      <c r="P284" s="7">
        <v>6.9348305024518515</v>
      </c>
      <c r="Q284" s="7"/>
    </row>
    <row r="285" spans="1:17" s="15" customFormat="1">
      <c r="A285">
        <v>1</v>
      </c>
      <c r="B285" t="s">
        <v>56</v>
      </c>
      <c r="C285" t="s">
        <v>57</v>
      </c>
      <c r="D285">
        <v>2010</v>
      </c>
      <c r="E285" t="s">
        <v>219</v>
      </c>
      <c r="F285" t="s">
        <v>283</v>
      </c>
      <c r="G285" s="5" t="s">
        <v>284</v>
      </c>
      <c r="H285" t="s">
        <v>285</v>
      </c>
      <c r="I285" s="6">
        <v>4714</v>
      </c>
      <c r="J285" s="6">
        <v>1409</v>
      </c>
      <c r="K285" s="6">
        <v>560</v>
      </c>
      <c r="L285" s="6">
        <v>188</v>
      </c>
      <c r="M285" s="6"/>
      <c r="N285" s="6">
        <v>70922</v>
      </c>
      <c r="O285" s="6">
        <v>4784</v>
      </c>
      <c r="P285" s="7">
        <v>7.1275212434606425</v>
      </c>
      <c r="Q285" s="7"/>
    </row>
    <row r="286" spans="1:17" s="15" customFormat="1">
      <c r="A286">
        <v>1</v>
      </c>
      <c r="B286" t="s">
        <v>56</v>
      </c>
      <c r="C286" t="s">
        <v>57</v>
      </c>
      <c r="D286">
        <v>2011</v>
      </c>
      <c r="E286" t="s">
        <v>219</v>
      </c>
      <c r="F286" t="s">
        <v>283</v>
      </c>
      <c r="G286" s="5" t="s">
        <v>284</v>
      </c>
      <c r="H286" t="s">
        <v>285</v>
      </c>
      <c r="I286" s="6">
        <v>5194</v>
      </c>
      <c r="J286" s="6">
        <v>1561</v>
      </c>
      <c r="K286" s="6">
        <v>609</v>
      </c>
      <c r="L286" s="6">
        <v>204</v>
      </c>
      <c r="M286" s="6"/>
      <c r="N286" s="6">
        <v>73459</v>
      </c>
      <c r="O286" s="6">
        <v>1689</v>
      </c>
      <c r="P286" s="7">
        <v>7.2370071060331611</v>
      </c>
      <c r="Q286" s="7"/>
    </row>
    <row r="287" spans="1:17" s="15" customFormat="1">
      <c r="A287">
        <v>1</v>
      </c>
      <c r="B287" t="s">
        <v>56</v>
      </c>
      <c r="C287" t="s">
        <v>57</v>
      </c>
      <c r="D287">
        <v>2012</v>
      </c>
      <c r="E287" t="s">
        <v>219</v>
      </c>
      <c r="F287" t="s">
        <v>283</v>
      </c>
      <c r="G287" s="5" t="s">
        <v>284</v>
      </c>
      <c r="H287" t="s">
        <v>285</v>
      </c>
      <c r="I287" s="6">
        <v>5289</v>
      </c>
      <c r="J287" s="6">
        <v>1605</v>
      </c>
      <c r="K287" s="6">
        <v>640</v>
      </c>
      <c r="L287" s="6">
        <v>210</v>
      </c>
      <c r="M287" s="6"/>
      <c r="N287" s="6">
        <v>73326</v>
      </c>
      <c r="O287" s="6">
        <v>1040</v>
      </c>
      <c r="P287" s="7">
        <v>7.3167694989347876</v>
      </c>
      <c r="Q287" s="7"/>
    </row>
    <row r="288" spans="1:17">
      <c r="A288">
        <v>1</v>
      </c>
      <c r="B288" t="s">
        <v>56</v>
      </c>
      <c r="C288" t="s">
        <v>57</v>
      </c>
      <c r="D288">
        <v>2013</v>
      </c>
      <c r="E288" t="s">
        <v>219</v>
      </c>
      <c r="F288" t="s">
        <v>283</v>
      </c>
      <c r="G288" s="5" t="s">
        <v>284</v>
      </c>
      <c r="H288" t="s">
        <v>285</v>
      </c>
      <c r="I288">
        <v>5143</v>
      </c>
      <c r="J288">
        <v>1540</v>
      </c>
      <c r="K288">
        <v>621</v>
      </c>
      <c r="L288">
        <v>201</v>
      </c>
      <c r="N288" s="6">
        <v>70550</v>
      </c>
      <c r="O288" s="6">
        <v>1048</v>
      </c>
      <c r="P288" s="7">
        <v>7.3997870564875834</v>
      </c>
      <c r="Q288" s="7"/>
    </row>
    <row r="289" spans="1:17">
      <c r="A289">
        <v>1</v>
      </c>
      <c r="B289" t="s">
        <v>56</v>
      </c>
      <c r="C289" t="s">
        <v>57</v>
      </c>
      <c r="D289">
        <v>2014</v>
      </c>
      <c r="E289" t="s">
        <v>219</v>
      </c>
      <c r="F289" t="s">
        <v>283</v>
      </c>
      <c r="G289" s="5" t="s">
        <v>284</v>
      </c>
      <c r="H289" t="s">
        <v>285</v>
      </c>
      <c r="I289" s="6">
        <v>5241</v>
      </c>
      <c r="J289" s="6">
        <v>1663</v>
      </c>
      <c r="K289" s="6">
        <v>671</v>
      </c>
      <c r="L289" s="6">
        <v>206</v>
      </c>
      <c r="N289" s="6">
        <v>71793</v>
      </c>
      <c r="O289" s="6">
        <v>829</v>
      </c>
      <c r="P289" s="7">
        <v>7.3854348683839692</v>
      </c>
      <c r="Q289" s="59"/>
    </row>
    <row r="290" spans="1:17">
      <c r="A290">
        <v>1</v>
      </c>
      <c r="B290" t="s">
        <v>56</v>
      </c>
      <c r="C290" t="s">
        <v>57</v>
      </c>
      <c r="D290">
        <v>2015</v>
      </c>
      <c r="E290" t="s">
        <v>219</v>
      </c>
      <c r="F290" t="s">
        <v>283</v>
      </c>
      <c r="G290" s="5" t="s">
        <v>284</v>
      </c>
      <c r="H290" t="s">
        <v>285</v>
      </c>
      <c r="I290" s="6">
        <v>5310</v>
      </c>
      <c r="J290" s="6">
        <v>1681</v>
      </c>
      <c r="K290" s="6">
        <v>681</v>
      </c>
      <c r="L290" s="6">
        <v>227</v>
      </c>
      <c r="N290" s="6">
        <v>71819</v>
      </c>
      <c r="O290" s="6">
        <v>784</v>
      </c>
      <c r="P290" s="7">
        <v>7.4751882874639257</v>
      </c>
      <c r="Q290" s="59"/>
    </row>
    <row r="291" spans="1:17">
      <c r="A291">
        <v>1</v>
      </c>
      <c r="B291" s="15" t="s">
        <v>58</v>
      </c>
      <c r="C291" t="s">
        <v>59</v>
      </c>
      <c r="D291">
        <v>2000</v>
      </c>
      <c r="E291" t="s">
        <v>219</v>
      </c>
      <c r="F291" t="s">
        <v>286</v>
      </c>
      <c r="G291" s="10" t="s">
        <v>238</v>
      </c>
      <c r="I291" s="6">
        <v>2249</v>
      </c>
      <c r="J291" s="6">
        <v>783</v>
      </c>
      <c r="K291" s="6">
        <v>315</v>
      </c>
      <c r="L291" s="6">
        <v>103</v>
      </c>
      <c r="M291" s="6"/>
      <c r="N291" s="6">
        <v>44181</v>
      </c>
      <c r="O291" s="6">
        <v>0</v>
      </c>
      <c r="P291" s="7">
        <v>5.0904234852085732</v>
      </c>
      <c r="Q291" s="59"/>
    </row>
    <row r="292" spans="1:17">
      <c r="A292">
        <v>1</v>
      </c>
      <c r="B292" s="15" t="s">
        <v>58</v>
      </c>
      <c r="C292" t="s">
        <v>59</v>
      </c>
      <c r="D292">
        <v>2001</v>
      </c>
      <c r="E292" t="s">
        <v>219</v>
      </c>
      <c r="F292" t="s">
        <v>286</v>
      </c>
      <c r="G292" s="10" t="s">
        <v>238</v>
      </c>
      <c r="I292" s="6">
        <v>2320</v>
      </c>
      <c r="J292" s="6">
        <v>830</v>
      </c>
      <c r="K292" s="6">
        <v>333</v>
      </c>
      <c r="L292" s="6">
        <v>113</v>
      </c>
      <c r="M292" s="6"/>
      <c r="N292" s="6">
        <v>41255</v>
      </c>
      <c r="O292" s="6">
        <v>0</v>
      </c>
      <c r="P292" s="7">
        <v>5.6235607805114531</v>
      </c>
      <c r="Q292" s="59"/>
    </row>
    <row r="293" spans="1:17">
      <c r="A293">
        <v>1</v>
      </c>
      <c r="B293" s="15" t="s">
        <v>58</v>
      </c>
      <c r="C293" t="s">
        <v>59</v>
      </c>
      <c r="D293">
        <v>2002</v>
      </c>
      <c r="E293" t="s">
        <v>219</v>
      </c>
      <c r="F293" t="s">
        <v>286</v>
      </c>
      <c r="G293" s="10" t="s">
        <v>238</v>
      </c>
      <c r="I293" s="6">
        <v>2307</v>
      </c>
      <c r="J293" s="6">
        <v>781</v>
      </c>
      <c r="K293" s="6">
        <v>309</v>
      </c>
      <c r="L293" s="6">
        <v>97</v>
      </c>
      <c r="M293" s="6"/>
      <c r="N293" s="6">
        <v>40279</v>
      </c>
      <c r="O293" s="6">
        <v>0</v>
      </c>
      <c r="P293" s="7">
        <v>5.7275503364035849</v>
      </c>
      <c r="Q293" s="59"/>
    </row>
    <row r="294" spans="1:17">
      <c r="A294">
        <v>1</v>
      </c>
      <c r="B294" s="15" t="s">
        <v>58</v>
      </c>
      <c r="C294" t="s">
        <v>59</v>
      </c>
      <c r="D294">
        <v>2003</v>
      </c>
      <c r="E294" t="s">
        <v>219</v>
      </c>
      <c r="F294" t="s">
        <v>286</v>
      </c>
      <c r="G294" s="10" t="s">
        <v>238</v>
      </c>
      <c r="I294" s="6">
        <v>2158</v>
      </c>
      <c r="J294" s="6">
        <v>726</v>
      </c>
      <c r="K294" s="6">
        <v>292</v>
      </c>
      <c r="L294" s="6">
        <v>106</v>
      </c>
      <c r="M294" s="6"/>
      <c r="N294" s="6">
        <v>39787</v>
      </c>
      <c r="O294" s="6">
        <v>0</v>
      </c>
      <c r="P294" s="7">
        <v>5.4238821725689297</v>
      </c>
      <c r="Q294" s="59"/>
    </row>
    <row r="295" spans="1:17">
      <c r="A295">
        <v>1</v>
      </c>
      <c r="B295" s="15" t="s">
        <v>58</v>
      </c>
      <c r="C295" t="s">
        <v>59</v>
      </c>
      <c r="D295">
        <v>2004</v>
      </c>
      <c r="E295" t="s">
        <v>219</v>
      </c>
      <c r="F295" t="s">
        <v>286</v>
      </c>
      <c r="G295" s="10" t="s">
        <v>238</v>
      </c>
      <c r="I295" s="6">
        <v>2023</v>
      </c>
      <c r="J295" s="6">
        <v>702</v>
      </c>
      <c r="K295" s="6">
        <v>297</v>
      </c>
      <c r="L295" s="6">
        <v>117</v>
      </c>
      <c r="M295" s="6"/>
      <c r="N295" s="6">
        <v>40528</v>
      </c>
      <c r="O295" s="6">
        <v>0</v>
      </c>
      <c r="P295" s="7">
        <v>4.9916107382550337</v>
      </c>
      <c r="Q295" s="59"/>
    </row>
    <row r="296" spans="1:17">
      <c r="A296">
        <v>1</v>
      </c>
      <c r="B296" s="15" t="s">
        <v>58</v>
      </c>
      <c r="C296" t="s">
        <v>59</v>
      </c>
      <c r="D296">
        <v>2005</v>
      </c>
      <c r="E296" t="s">
        <v>219</v>
      </c>
      <c r="F296" t="s">
        <v>286</v>
      </c>
      <c r="G296" s="10" t="s">
        <v>238</v>
      </c>
      <c r="I296" s="6">
        <v>2054</v>
      </c>
      <c r="J296" s="6">
        <v>722</v>
      </c>
      <c r="K296" s="6">
        <v>310</v>
      </c>
      <c r="L296" s="6">
        <v>104</v>
      </c>
      <c r="M296" s="6"/>
      <c r="N296" s="6">
        <v>42791</v>
      </c>
      <c r="O296" s="6">
        <v>0</v>
      </c>
      <c r="P296" s="7">
        <v>4.800074782080344</v>
      </c>
      <c r="Q296" s="59"/>
    </row>
    <row r="297" spans="1:17">
      <c r="A297">
        <v>1</v>
      </c>
      <c r="B297" s="15" t="s">
        <v>58</v>
      </c>
      <c r="C297" t="s">
        <v>59</v>
      </c>
      <c r="D297">
        <v>2006</v>
      </c>
      <c r="E297" t="s">
        <v>219</v>
      </c>
      <c r="F297" t="s">
        <v>286</v>
      </c>
      <c r="G297" s="10" t="s">
        <v>238</v>
      </c>
      <c r="I297" s="6">
        <v>1983</v>
      </c>
      <c r="J297" s="6">
        <v>693</v>
      </c>
      <c r="K297" s="6">
        <v>298</v>
      </c>
      <c r="L297" s="6">
        <v>108</v>
      </c>
      <c r="M297" s="6"/>
      <c r="N297" s="6">
        <v>41742</v>
      </c>
      <c r="O297" s="6">
        <v>0</v>
      </c>
      <c r="P297" s="7">
        <v>4.7506108955009339</v>
      </c>
      <c r="Q297" s="59"/>
    </row>
    <row r="298" spans="1:17">
      <c r="A298">
        <v>1</v>
      </c>
      <c r="B298" s="15" t="s">
        <v>58</v>
      </c>
      <c r="C298" t="s">
        <v>59</v>
      </c>
      <c r="D298">
        <v>2007</v>
      </c>
      <c r="E298" t="s">
        <v>219</v>
      </c>
      <c r="F298" t="s">
        <v>286</v>
      </c>
      <c r="G298" s="10" t="s">
        <v>238</v>
      </c>
      <c r="I298" s="6">
        <v>2130</v>
      </c>
      <c r="J298" s="6">
        <v>787</v>
      </c>
      <c r="K298" s="6">
        <v>329</v>
      </c>
      <c r="L298" s="6">
        <v>137</v>
      </c>
      <c r="M298" s="6"/>
      <c r="N298" s="6">
        <v>42258</v>
      </c>
      <c r="O298" s="6">
        <v>0</v>
      </c>
      <c r="P298" s="7">
        <v>5.0404657106346731</v>
      </c>
      <c r="Q298" s="59"/>
    </row>
    <row r="299" spans="1:17">
      <c r="A299">
        <v>1</v>
      </c>
      <c r="B299" s="15" t="s">
        <v>58</v>
      </c>
      <c r="C299" t="s">
        <v>59</v>
      </c>
      <c r="D299">
        <v>2008</v>
      </c>
      <c r="E299" t="s">
        <v>219</v>
      </c>
      <c r="F299" t="s">
        <v>286</v>
      </c>
      <c r="G299" s="10" t="s">
        <v>238</v>
      </c>
      <c r="I299" s="6">
        <v>2046</v>
      </c>
      <c r="J299" s="6">
        <v>739</v>
      </c>
      <c r="K299" s="6">
        <v>342</v>
      </c>
      <c r="L299" s="6">
        <v>144</v>
      </c>
      <c r="M299" s="6"/>
      <c r="N299" s="6">
        <v>44110</v>
      </c>
      <c r="O299" s="6">
        <v>0</v>
      </c>
      <c r="P299" s="7">
        <v>4.6384039900249379</v>
      </c>
      <c r="Q299" s="59"/>
    </row>
    <row r="300" spans="1:17">
      <c r="A300">
        <v>1</v>
      </c>
      <c r="B300" s="15" t="s">
        <v>58</v>
      </c>
      <c r="C300" t="s">
        <v>59</v>
      </c>
      <c r="D300">
        <v>2009</v>
      </c>
      <c r="E300" t="s">
        <v>219</v>
      </c>
      <c r="F300" t="s">
        <v>286</v>
      </c>
      <c r="G300" s="10" t="s">
        <v>238</v>
      </c>
      <c r="I300" s="6">
        <v>2363</v>
      </c>
      <c r="J300" s="6">
        <v>759</v>
      </c>
      <c r="K300" s="6">
        <v>338</v>
      </c>
      <c r="L300" s="6">
        <v>147</v>
      </c>
      <c r="M300" s="6"/>
      <c r="N300" s="6">
        <v>44867</v>
      </c>
      <c r="O300" s="6">
        <v>0</v>
      </c>
      <c r="P300" s="7">
        <v>5.2666770677781001</v>
      </c>
      <c r="Q300" s="59"/>
    </row>
    <row r="301" spans="1:17">
      <c r="A301">
        <v>1</v>
      </c>
      <c r="B301" s="15" t="s">
        <v>58</v>
      </c>
      <c r="C301" t="s">
        <v>59</v>
      </c>
      <c r="D301">
        <v>2010</v>
      </c>
      <c r="E301" t="s">
        <v>219</v>
      </c>
      <c r="F301" t="s">
        <v>286</v>
      </c>
      <c r="G301" s="10" t="s">
        <v>238</v>
      </c>
      <c r="I301" s="6">
        <v>2073</v>
      </c>
      <c r="J301" s="6">
        <v>707</v>
      </c>
      <c r="K301" s="6">
        <v>301</v>
      </c>
      <c r="L301" s="6">
        <v>129</v>
      </c>
      <c r="M301" s="6"/>
      <c r="N301" s="6">
        <v>43627</v>
      </c>
      <c r="O301" s="6">
        <v>0</v>
      </c>
      <c r="P301" s="7">
        <v>4.7516446237421777</v>
      </c>
      <c r="Q301" s="59"/>
    </row>
    <row r="302" spans="1:17">
      <c r="A302">
        <v>1</v>
      </c>
      <c r="B302" s="15" t="s">
        <v>58</v>
      </c>
      <c r="C302" t="s">
        <v>59</v>
      </c>
      <c r="D302">
        <v>2011</v>
      </c>
      <c r="E302" t="s">
        <v>219</v>
      </c>
      <c r="F302" t="s">
        <v>286</v>
      </c>
      <c r="G302" s="10" t="s">
        <v>238</v>
      </c>
      <c r="I302" s="6">
        <v>2096</v>
      </c>
      <c r="J302" s="6">
        <v>771</v>
      </c>
      <c r="K302" s="6">
        <v>354</v>
      </c>
      <c r="L302" s="6">
        <v>153</v>
      </c>
      <c r="M302" s="6"/>
      <c r="N302" s="6">
        <v>41395</v>
      </c>
      <c r="O302" s="6">
        <v>0</v>
      </c>
      <c r="P302" s="7">
        <v>5.0634134557313688</v>
      </c>
      <c r="Q302" s="59"/>
    </row>
    <row r="303" spans="1:17">
      <c r="A303">
        <v>1</v>
      </c>
      <c r="B303" s="15" t="s">
        <v>58</v>
      </c>
      <c r="C303" t="s">
        <v>59</v>
      </c>
      <c r="D303">
        <v>2012</v>
      </c>
      <c r="E303" t="s">
        <v>219</v>
      </c>
      <c r="F303" t="s">
        <v>286</v>
      </c>
      <c r="G303" s="10" t="s">
        <v>238</v>
      </c>
      <c r="I303" s="6">
        <v>2033</v>
      </c>
      <c r="J303" s="6">
        <v>718</v>
      </c>
      <c r="K303" s="6">
        <v>318</v>
      </c>
      <c r="L303" s="6">
        <v>112</v>
      </c>
      <c r="M303" s="6"/>
      <c r="N303" s="6">
        <v>41909</v>
      </c>
      <c r="O303" s="6">
        <v>0</v>
      </c>
      <c r="P303" s="7">
        <v>4.8509866615762727</v>
      </c>
      <c r="Q303" s="59"/>
    </row>
    <row r="304" spans="1:17">
      <c r="A304">
        <v>1</v>
      </c>
      <c r="B304" s="15" t="s">
        <v>58</v>
      </c>
      <c r="C304" t="s">
        <v>59</v>
      </c>
      <c r="D304">
        <v>2013</v>
      </c>
      <c r="E304" t="s">
        <v>219</v>
      </c>
      <c r="F304" t="s">
        <v>286</v>
      </c>
      <c r="G304" s="10" t="s">
        <v>238</v>
      </c>
      <c r="I304" s="6">
        <v>1878</v>
      </c>
      <c r="J304" s="6">
        <v>624</v>
      </c>
      <c r="K304" s="6">
        <v>287</v>
      </c>
      <c r="L304" s="6">
        <v>121</v>
      </c>
      <c r="M304" s="6"/>
      <c r="N304" s="6">
        <v>40170</v>
      </c>
      <c r="O304" s="6">
        <v>0</v>
      </c>
      <c r="P304" s="7">
        <v>4.6751306945481703</v>
      </c>
      <c r="Q304" s="59"/>
    </row>
    <row r="305" spans="1:17">
      <c r="A305">
        <v>1</v>
      </c>
      <c r="B305" s="15" t="s">
        <v>58</v>
      </c>
      <c r="C305" t="s">
        <v>59</v>
      </c>
      <c r="D305">
        <v>2014</v>
      </c>
      <c r="E305" t="s">
        <v>219</v>
      </c>
      <c r="F305" t="s">
        <v>286</v>
      </c>
      <c r="G305" s="10" t="s">
        <v>238</v>
      </c>
      <c r="I305" s="6">
        <v>1997</v>
      </c>
      <c r="J305" s="6">
        <v>738</v>
      </c>
      <c r="K305" s="6">
        <v>329</v>
      </c>
      <c r="L305" s="6">
        <v>166</v>
      </c>
      <c r="M305" s="6"/>
      <c r="N305" s="6">
        <v>39769</v>
      </c>
      <c r="O305" s="6">
        <v>0</v>
      </c>
      <c r="P305" s="7">
        <v>5.0214991576353434</v>
      </c>
    </row>
    <row r="306" spans="1:17">
      <c r="A306">
        <v>1</v>
      </c>
      <c r="B306" s="15" t="s">
        <v>58</v>
      </c>
      <c r="C306" t="s">
        <v>59</v>
      </c>
      <c r="D306">
        <v>2015</v>
      </c>
      <c r="E306" t="s">
        <v>219</v>
      </c>
      <c r="F306" t="s">
        <v>286</v>
      </c>
      <c r="G306" s="10" t="s">
        <v>238</v>
      </c>
      <c r="I306" s="6">
        <v>1925</v>
      </c>
      <c r="J306" s="6">
        <v>666</v>
      </c>
      <c r="K306" s="6">
        <v>304</v>
      </c>
      <c r="L306" s="6">
        <v>127</v>
      </c>
      <c r="M306" s="6"/>
      <c r="N306" s="6">
        <v>37693</v>
      </c>
      <c r="O306" s="6">
        <v>0</v>
      </c>
      <c r="P306" s="7">
        <v>5.1070490542010454</v>
      </c>
      <c r="Q306" s="7"/>
    </row>
    <row r="307" spans="1:17">
      <c r="A307">
        <v>1</v>
      </c>
      <c r="B307" t="s">
        <v>60</v>
      </c>
      <c r="C307" t="s">
        <v>61</v>
      </c>
      <c r="D307">
        <v>2000</v>
      </c>
      <c r="E307" t="s">
        <v>219</v>
      </c>
      <c r="F307" t="s">
        <v>287</v>
      </c>
      <c r="G307" s="5" t="s">
        <v>288</v>
      </c>
      <c r="H307" t="s">
        <v>289</v>
      </c>
      <c r="I307" s="6">
        <v>8814</v>
      </c>
      <c r="J307" s="6"/>
      <c r="K307" s="6"/>
      <c r="L307" s="6"/>
      <c r="M307" s="6"/>
      <c r="N307" s="6">
        <v>143528</v>
      </c>
      <c r="O307" s="7"/>
      <c r="P307" s="7">
        <v>6.1409620422495959</v>
      </c>
      <c r="Q307" s="7"/>
    </row>
    <row r="308" spans="1:17">
      <c r="A308">
        <v>1</v>
      </c>
      <c r="B308" t="s">
        <v>60</v>
      </c>
      <c r="C308" t="s">
        <v>61</v>
      </c>
      <c r="D308">
        <v>2001</v>
      </c>
      <c r="E308" t="s">
        <v>219</v>
      </c>
      <c r="F308" t="s">
        <v>287</v>
      </c>
      <c r="G308" s="5" t="s">
        <v>288</v>
      </c>
      <c r="H308" t="s">
        <v>289</v>
      </c>
      <c r="I308" s="6">
        <v>8122</v>
      </c>
      <c r="J308" s="6"/>
      <c r="K308" s="6"/>
      <c r="L308" s="6"/>
      <c r="M308" s="6"/>
      <c r="N308" s="6">
        <v>138718</v>
      </c>
      <c r="O308" s="7"/>
      <c r="P308" s="7">
        <v>5.8550440461944371</v>
      </c>
      <c r="Q308" s="7"/>
    </row>
    <row r="309" spans="1:17">
      <c r="A309">
        <v>1</v>
      </c>
      <c r="B309" t="s">
        <v>60</v>
      </c>
      <c r="C309" t="s">
        <v>61</v>
      </c>
      <c r="D309">
        <v>2002</v>
      </c>
      <c r="E309" t="s">
        <v>219</v>
      </c>
      <c r="F309" t="s">
        <v>287</v>
      </c>
      <c r="G309" s="5" t="s">
        <v>288</v>
      </c>
      <c r="H309" t="s">
        <v>289</v>
      </c>
      <c r="I309" s="6">
        <v>8314</v>
      </c>
      <c r="J309" s="6"/>
      <c r="K309" s="6"/>
      <c r="L309" s="6"/>
      <c r="M309" s="6"/>
      <c r="N309" s="6">
        <v>141276</v>
      </c>
      <c r="O309" s="7"/>
      <c r="P309" s="7">
        <v>5.8849344545428801</v>
      </c>
      <c r="Q309" s="7"/>
    </row>
    <row r="310" spans="1:17">
      <c r="A310">
        <v>1</v>
      </c>
      <c r="B310" t="s">
        <v>60</v>
      </c>
      <c r="C310" t="s">
        <v>61</v>
      </c>
      <c r="D310">
        <v>2003</v>
      </c>
      <c r="E310" t="s">
        <v>219</v>
      </c>
      <c r="F310" t="s">
        <v>287</v>
      </c>
      <c r="G310" s="5" t="s">
        <v>288</v>
      </c>
      <c r="H310" t="s">
        <v>289</v>
      </c>
      <c r="I310" s="6">
        <v>7523</v>
      </c>
      <c r="J310" s="6"/>
      <c r="K310" s="6"/>
      <c r="L310" s="6"/>
      <c r="M310" s="6"/>
      <c r="N310" s="6">
        <v>136796</v>
      </c>
      <c r="O310" s="7"/>
      <c r="P310" s="7">
        <v>5.4994298078891193</v>
      </c>
      <c r="Q310" s="7"/>
    </row>
    <row r="311" spans="1:17">
      <c r="A311">
        <v>1</v>
      </c>
      <c r="B311" t="s">
        <v>60</v>
      </c>
      <c r="C311" t="s">
        <v>61</v>
      </c>
      <c r="D311">
        <v>2004</v>
      </c>
      <c r="E311" t="s">
        <v>219</v>
      </c>
      <c r="F311" t="s">
        <v>287</v>
      </c>
      <c r="G311" s="5" t="s">
        <v>288</v>
      </c>
      <c r="H311" t="s">
        <v>289</v>
      </c>
      <c r="I311" s="6">
        <v>6972</v>
      </c>
      <c r="J311" s="6"/>
      <c r="K311" s="6"/>
      <c r="L311" s="6"/>
      <c r="M311" s="6"/>
      <c r="N311" s="6">
        <v>127192</v>
      </c>
      <c r="O311" s="7"/>
      <c r="P311" s="7">
        <v>5.481476822441663</v>
      </c>
      <c r="Q311" s="7"/>
    </row>
    <row r="312" spans="1:17">
      <c r="A312">
        <v>1</v>
      </c>
      <c r="B312" t="s">
        <v>60</v>
      </c>
      <c r="C312" t="s">
        <v>61</v>
      </c>
      <c r="D312">
        <v>2005</v>
      </c>
      <c r="E312" t="s">
        <v>219</v>
      </c>
      <c r="F312" t="s">
        <v>287</v>
      </c>
      <c r="G312" s="5" t="s">
        <v>288</v>
      </c>
      <c r="H312" t="s">
        <v>289</v>
      </c>
      <c r="I312" s="6">
        <v>6574</v>
      </c>
      <c r="J312" s="6"/>
      <c r="K312" s="6"/>
      <c r="L312" s="6"/>
      <c r="M312" s="6"/>
      <c r="N312" s="6">
        <v>120716</v>
      </c>
      <c r="O312" s="7"/>
      <c r="P312" s="7">
        <v>5.4458398223930544</v>
      </c>
      <c r="Q312" s="7"/>
    </row>
    <row r="313" spans="1:17">
      <c r="A313">
        <v>2</v>
      </c>
      <c r="B313" t="s">
        <v>60</v>
      </c>
      <c r="C313" t="s">
        <v>61</v>
      </c>
      <c r="D313">
        <v>2006</v>
      </c>
      <c r="E313" t="s">
        <v>219</v>
      </c>
      <c r="F313" t="s">
        <v>287</v>
      </c>
      <c r="G313" s="5" t="s">
        <v>288</v>
      </c>
      <c r="H313" t="s">
        <v>289</v>
      </c>
      <c r="I313" s="6">
        <v>5985</v>
      </c>
      <c r="J313" s="6"/>
      <c r="K313" s="6"/>
      <c r="L313" s="6"/>
      <c r="M313" s="6"/>
      <c r="N313" s="6">
        <v>111323</v>
      </c>
      <c r="O313" s="7"/>
      <c r="P313" s="7">
        <v>5.3762474960250799</v>
      </c>
      <c r="Q313" s="7"/>
    </row>
    <row r="314" spans="1:17">
      <c r="A314">
        <v>2</v>
      </c>
      <c r="B314" t="s">
        <v>60</v>
      </c>
      <c r="C314" t="s">
        <v>61</v>
      </c>
      <c r="D314">
        <v>2007</v>
      </c>
      <c r="E314" t="s">
        <v>219</v>
      </c>
      <c r="F314" t="s">
        <v>287</v>
      </c>
      <c r="G314" s="5" t="s">
        <v>288</v>
      </c>
      <c r="H314" t="s">
        <v>289</v>
      </c>
      <c r="I314" s="6">
        <v>5895</v>
      </c>
      <c r="J314" s="6"/>
      <c r="K314" s="6"/>
      <c r="L314" s="6"/>
      <c r="M314" s="6"/>
      <c r="N314" s="6">
        <v>112472</v>
      </c>
      <c r="O314" s="7"/>
      <c r="P314" s="7">
        <v>5.2413045024539437</v>
      </c>
      <c r="Q314" s="7"/>
    </row>
    <row r="315" spans="1:17">
      <c r="A315">
        <v>1</v>
      </c>
      <c r="B315" t="s">
        <v>60</v>
      </c>
      <c r="C315" t="s">
        <v>61</v>
      </c>
      <c r="D315">
        <v>2008</v>
      </c>
      <c r="E315" t="s">
        <v>219</v>
      </c>
      <c r="F315" t="s">
        <v>287</v>
      </c>
      <c r="G315" s="5" t="s">
        <v>288</v>
      </c>
      <c r="H315" t="s">
        <v>289</v>
      </c>
      <c r="I315" s="6">
        <v>6279</v>
      </c>
      <c r="J315" s="6"/>
      <c r="K315" s="6"/>
      <c r="L315" s="6"/>
      <c r="M315" s="6"/>
      <c r="N315" s="6">
        <v>122569</v>
      </c>
      <c r="O315" s="7"/>
      <c r="P315" s="7">
        <v>5.1228287739966873</v>
      </c>
      <c r="Q315" s="7"/>
    </row>
    <row r="316" spans="1:17">
      <c r="A316">
        <v>1</v>
      </c>
      <c r="B316" t="s">
        <v>60</v>
      </c>
      <c r="C316" t="s">
        <v>61</v>
      </c>
      <c r="D316">
        <v>2009</v>
      </c>
      <c r="E316" t="s">
        <v>219</v>
      </c>
      <c r="F316" t="s">
        <v>287</v>
      </c>
      <c r="G316" s="5" t="s">
        <v>288</v>
      </c>
      <c r="H316" t="s">
        <v>289</v>
      </c>
      <c r="I316" s="6">
        <v>6569</v>
      </c>
      <c r="J316" s="6"/>
      <c r="K316" s="6"/>
      <c r="L316" s="6"/>
      <c r="M316" s="6"/>
      <c r="N316" s="6">
        <v>130036</v>
      </c>
      <c r="O316" s="7"/>
      <c r="P316" s="7">
        <v>5.0516779968624075</v>
      </c>
      <c r="Q316" s="7"/>
    </row>
    <row r="317" spans="1:17">
      <c r="A317">
        <v>1</v>
      </c>
      <c r="B317" t="s">
        <v>60</v>
      </c>
      <c r="C317" t="s">
        <v>61</v>
      </c>
      <c r="D317">
        <v>2010</v>
      </c>
      <c r="E317" t="s">
        <v>219</v>
      </c>
      <c r="F317" t="s">
        <v>287</v>
      </c>
      <c r="G317" s="5" t="s">
        <v>288</v>
      </c>
      <c r="H317" t="s">
        <v>289</v>
      </c>
      <c r="I317" s="6">
        <v>6847</v>
      </c>
      <c r="J317" s="6"/>
      <c r="K317" s="6"/>
      <c r="L317" s="6"/>
      <c r="M317" s="6"/>
      <c r="N317" s="6">
        <v>127746</v>
      </c>
      <c r="O317" s="7"/>
      <c r="P317" s="7">
        <v>5.3598547116935169</v>
      </c>
      <c r="Q317" s="7"/>
    </row>
    <row r="318" spans="1:17">
      <c r="A318">
        <v>1</v>
      </c>
      <c r="B318" t="s">
        <v>60</v>
      </c>
      <c r="C318" t="s">
        <v>61</v>
      </c>
      <c r="D318">
        <v>2011</v>
      </c>
      <c r="E318" t="s">
        <v>219</v>
      </c>
      <c r="F318" t="s">
        <v>287</v>
      </c>
      <c r="G318" s="5" t="s">
        <v>288</v>
      </c>
      <c r="H318" t="s">
        <v>289</v>
      </c>
      <c r="I318" s="6">
        <v>7023</v>
      </c>
      <c r="J318" s="6"/>
      <c r="K318" s="6"/>
      <c r="L318" s="6"/>
      <c r="M318" s="6"/>
      <c r="N318" s="6">
        <v>133067</v>
      </c>
      <c r="O318" s="7"/>
      <c r="P318" s="7">
        <v>5.2777923902996235</v>
      </c>
      <c r="Q318" s="7"/>
    </row>
    <row r="319" spans="1:17">
      <c r="A319">
        <v>1</v>
      </c>
      <c r="B319" t="s">
        <v>60</v>
      </c>
      <c r="C319" t="s">
        <v>61</v>
      </c>
      <c r="D319">
        <v>2012</v>
      </c>
      <c r="E319" t="s">
        <v>219</v>
      </c>
      <c r="F319" t="s">
        <v>287</v>
      </c>
      <c r="G319" s="5" t="s">
        <v>288</v>
      </c>
      <c r="H319" t="s">
        <v>289</v>
      </c>
      <c r="I319" s="6">
        <v>6493</v>
      </c>
      <c r="J319" s="6"/>
      <c r="K319" s="6"/>
      <c r="L319" s="6"/>
      <c r="M319" s="6"/>
      <c r="N319" s="6">
        <v>125674</v>
      </c>
      <c r="O319" s="7"/>
      <c r="P319" s="7">
        <v>5.1665420055063098</v>
      </c>
      <c r="Q319" s="7"/>
    </row>
    <row r="320" spans="1:17">
      <c r="A320">
        <v>1</v>
      </c>
      <c r="B320" t="s">
        <v>60</v>
      </c>
      <c r="C320" t="s">
        <v>61</v>
      </c>
      <c r="D320">
        <v>2013</v>
      </c>
      <c r="E320" t="s">
        <v>219</v>
      </c>
      <c r="F320" t="s">
        <v>287</v>
      </c>
      <c r="G320" s="5" t="s">
        <v>288</v>
      </c>
      <c r="H320" t="s">
        <v>289</v>
      </c>
      <c r="I320" s="6">
        <v>6373</v>
      </c>
      <c r="J320" s="6"/>
      <c r="K320" s="6"/>
      <c r="L320" s="6"/>
      <c r="M320" s="6"/>
      <c r="N320" s="6">
        <v>125880</v>
      </c>
      <c r="O320" s="7"/>
      <c r="P320" s="7">
        <v>5.0627581823959327</v>
      </c>
      <c r="Q320" s="7"/>
    </row>
    <row r="321" spans="1:17">
      <c r="A321">
        <v>1</v>
      </c>
      <c r="B321" t="s">
        <v>60</v>
      </c>
      <c r="C321" t="s">
        <v>61</v>
      </c>
      <c r="D321">
        <v>2014</v>
      </c>
      <c r="E321" t="s">
        <v>219</v>
      </c>
      <c r="F321" t="s">
        <v>287</v>
      </c>
      <c r="G321" s="5" t="s">
        <v>288</v>
      </c>
      <c r="H321" t="s">
        <v>289</v>
      </c>
      <c r="I321" s="6">
        <v>6509</v>
      </c>
      <c r="J321" s="6"/>
      <c r="K321" s="6"/>
      <c r="L321" s="6"/>
      <c r="M321" s="6"/>
      <c r="N321" s="6">
        <v>122643</v>
      </c>
      <c r="O321" s="7"/>
      <c r="P321" s="7">
        <v>5.3072739577472827</v>
      </c>
      <c r="Q321" s="7"/>
    </row>
    <row r="322" spans="1:17">
      <c r="A322">
        <v>1</v>
      </c>
      <c r="B322" t="s">
        <v>60</v>
      </c>
      <c r="C322" t="s">
        <v>61</v>
      </c>
      <c r="D322">
        <v>2015</v>
      </c>
      <c r="E322" t="s">
        <v>219</v>
      </c>
      <c r="F322" t="s">
        <v>287</v>
      </c>
      <c r="G322" s="5" t="s">
        <v>288</v>
      </c>
      <c r="H322" t="s">
        <v>289</v>
      </c>
      <c r="I322" s="6">
        <v>6582</v>
      </c>
      <c r="J322" s="6"/>
      <c r="K322" s="6"/>
      <c r="L322" s="6"/>
      <c r="M322" s="6"/>
      <c r="N322" s="6">
        <v>125064</v>
      </c>
      <c r="O322" s="7"/>
      <c r="P322" s="7">
        <v>5.2629053924390714</v>
      </c>
      <c r="Q322" s="7"/>
    </row>
    <row r="323" spans="1:17">
      <c r="A323">
        <v>1</v>
      </c>
      <c r="B323" t="s">
        <v>62</v>
      </c>
      <c r="C323" t="s">
        <v>63</v>
      </c>
      <c r="D323">
        <v>2000</v>
      </c>
      <c r="E323" t="s">
        <v>219</v>
      </c>
      <c r="F323" s="61" t="s">
        <v>290</v>
      </c>
      <c r="G323" s="5" t="s">
        <v>64</v>
      </c>
      <c r="H323" t="s">
        <v>291</v>
      </c>
      <c r="I323" s="6">
        <v>5296</v>
      </c>
      <c r="J323" s="6">
        <v>1895</v>
      </c>
      <c r="K323" s="6">
        <v>804</v>
      </c>
      <c r="L323" s="6">
        <v>320</v>
      </c>
      <c r="M323" s="6"/>
      <c r="N323" s="6">
        <v>90910</v>
      </c>
      <c r="O323" s="6">
        <v>0</v>
      </c>
      <c r="P323" s="7">
        <v>5.8255417445825541</v>
      </c>
      <c r="Q323" s="7"/>
    </row>
    <row r="324" spans="1:17">
      <c r="A324">
        <v>1</v>
      </c>
      <c r="B324" t="s">
        <v>62</v>
      </c>
      <c r="C324" t="s">
        <v>63</v>
      </c>
      <c r="D324">
        <v>2001</v>
      </c>
      <c r="E324" t="s">
        <v>219</v>
      </c>
      <c r="F324" s="61" t="s">
        <v>290</v>
      </c>
      <c r="G324" s="5" t="s">
        <v>64</v>
      </c>
      <c r="H324" t="s">
        <v>291</v>
      </c>
      <c r="I324" s="6">
        <v>5460</v>
      </c>
      <c r="J324" s="6">
        <v>1994</v>
      </c>
      <c r="K324" s="6">
        <v>858</v>
      </c>
      <c r="L324" s="6">
        <v>326</v>
      </c>
      <c r="M324" s="6"/>
      <c r="N324" s="6">
        <v>90715</v>
      </c>
      <c r="O324" s="6">
        <v>0</v>
      </c>
      <c r="P324" s="7">
        <v>6.0188502452736588</v>
      </c>
      <c r="Q324" s="7"/>
    </row>
    <row r="325" spans="1:17">
      <c r="A325">
        <v>1</v>
      </c>
      <c r="B325" t="s">
        <v>62</v>
      </c>
      <c r="C325" t="s">
        <v>63</v>
      </c>
      <c r="D325">
        <v>2002</v>
      </c>
      <c r="E325" t="s">
        <v>219</v>
      </c>
      <c r="F325" s="61" t="s">
        <v>290</v>
      </c>
      <c r="G325" s="5" t="s">
        <v>64</v>
      </c>
      <c r="H325" t="s">
        <v>291</v>
      </c>
      <c r="I325" s="6">
        <v>5730</v>
      </c>
      <c r="J325" s="6">
        <v>2062</v>
      </c>
      <c r="K325" s="6">
        <v>922</v>
      </c>
      <c r="L325" s="6">
        <v>329</v>
      </c>
      <c r="M325" s="6"/>
      <c r="N325" s="6">
        <v>92786</v>
      </c>
      <c r="O325" s="6">
        <v>0</v>
      </c>
      <c r="P325" s="7">
        <v>6.1755006143168156</v>
      </c>
      <c r="Q325" s="7"/>
    </row>
    <row r="326" spans="1:17">
      <c r="A326">
        <v>1</v>
      </c>
      <c r="B326" t="s">
        <v>62</v>
      </c>
      <c r="C326" t="s">
        <v>63</v>
      </c>
      <c r="D326">
        <v>2003</v>
      </c>
      <c r="E326" t="s">
        <v>219</v>
      </c>
      <c r="F326" s="61" t="s">
        <v>290</v>
      </c>
      <c r="G326" s="5" t="s">
        <v>64</v>
      </c>
      <c r="H326" t="s">
        <v>291</v>
      </c>
      <c r="I326" s="6">
        <v>6205</v>
      </c>
      <c r="J326" s="6">
        <v>2279</v>
      </c>
      <c r="K326" s="6">
        <v>993</v>
      </c>
      <c r="L326" s="6">
        <v>385</v>
      </c>
      <c r="M326" s="6"/>
      <c r="N326" s="6">
        <v>93685</v>
      </c>
      <c r="O326" s="6">
        <v>0</v>
      </c>
      <c r="P326" s="7">
        <v>6.6232587927629831</v>
      </c>
      <c r="Q326" s="7"/>
    </row>
    <row r="327" spans="1:17">
      <c r="A327">
        <v>1</v>
      </c>
      <c r="B327" t="s">
        <v>62</v>
      </c>
      <c r="C327" t="s">
        <v>63</v>
      </c>
      <c r="D327">
        <v>2004</v>
      </c>
      <c r="E327" t="s">
        <v>219</v>
      </c>
      <c r="F327" s="61" t="s">
        <v>290</v>
      </c>
      <c r="G327" s="5" t="s">
        <v>64</v>
      </c>
      <c r="H327" t="s">
        <v>291</v>
      </c>
      <c r="I327" s="6">
        <v>6689</v>
      </c>
      <c r="J327" s="6">
        <v>2469</v>
      </c>
      <c r="K327" s="6">
        <v>1082</v>
      </c>
      <c r="L327" s="6">
        <v>400</v>
      </c>
      <c r="M327" s="6"/>
      <c r="N327" s="6">
        <v>97664</v>
      </c>
      <c r="O327" s="6">
        <v>0</v>
      </c>
      <c r="P327" s="7">
        <v>6.8489924639580604</v>
      </c>
      <c r="Q327" s="7"/>
    </row>
    <row r="328" spans="1:17">
      <c r="A328">
        <v>1</v>
      </c>
      <c r="B328" t="s">
        <v>62</v>
      </c>
      <c r="C328" t="s">
        <v>63</v>
      </c>
      <c r="D328">
        <v>2005</v>
      </c>
      <c r="E328" t="s">
        <v>219</v>
      </c>
      <c r="F328" s="61" t="s">
        <v>290</v>
      </c>
      <c r="G328" s="5" t="s">
        <v>64</v>
      </c>
      <c r="H328" t="s">
        <v>291</v>
      </c>
      <c r="I328" s="6">
        <v>6870</v>
      </c>
      <c r="J328" s="6">
        <v>2414</v>
      </c>
      <c r="K328" s="6">
        <v>1031</v>
      </c>
      <c r="L328" s="6">
        <v>385</v>
      </c>
      <c r="M328" s="6"/>
      <c r="N328" s="6">
        <v>102211</v>
      </c>
      <c r="O328" s="6">
        <v>0</v>
      </c>
      <c r="P328" s="7">
        <v>6.721390065648511</v>
      </c>
      <c r="Q328" s="7"/>
    </row>
    <row r="329" spans="1:17">
      <c r="A329">
        <v>1</v>
      </c>
      <c r="B329" t="s">
        <v>62</v>
      </c>
      <c r="C329" t="s">
        <v>63</v>
      </c>
      <c r="D329">
        <v>2006</v>
      </c>
      <c r="E329" t="s">
        <v>219</v>
      </c>
      <c r="F329" s="61" t="s">
        <v>290</v>
      </c>
      <c r="G329" s="5" t="s">
        <v>64</v>
      </c>
      <c r="H329" t="s">
        <v>291</v>
      </c>
      <c r="I329" s="6">
        <v>7515</v>
      </c>
      <c r="J329" s="6">
        <v>2724</v>
      </c>
      <c r="K329" s="6">
        <v>1147</v>
      </c>
      <c r="L329" s="6">
        <v>421</v>
      </c>
      <c r="M329" s="6"/>
      <c r="N329" s="6">
        <v>105831</v>
      </c>
      <c r="O329" s="6">
        <v>0</v>
      </c>
      <c r="P329" s="7">
        <v>7.1009439578195428</v>
      </c>
      <c r="Q329" s="7"/>
    </row>
    <row r="330" spans="1:17">
      <c r="A330">
        <v>1</v>
      </c>
      <c r="B330" t="s">
        <v>62</v>
      </c>
      <c r="C330" t="s">
        <v>63</v>
      </c>
      <c r="D330">
        <v>2007</v>
      </c>
      <c r="E330" t="s">
        <v>219</v>
      </c>
      <c r="F330" s="61" t="s">
        <v>290</v>
      </c>
      <c r="G330" s="5" t="s">
        <v>64</v>
      </c>
      <c r="H330" t="s">
        <v>291</v>
      </c>
      <c r="I330" s="6">
        <v>8507</v>
      </c>
      <c r="J330" s="6">
        <v>3067</v>
      </c>
      <c r="K330" s="6">
        <v>1246</v>
      </c>
      <c r="L330" s="6">
        <v>430</v>
      </c>
      <c r="M330" s="6"/>
      <c r="N330" s="6">
        <v>114632</v>
      </c>
      <c r="O330" s="6">
        <v>0</v>
      </c>
      <c r="P330" s="7">
        <v>7.4211389489845763</v>
      </c>
      <c r="Q330" s="7"/>
    </row>
    <row r="331" spans="1:17">
      <c r="A331">
        <v>1</v>
      </c>
      <c r="B331" t="s">
        <v>62</v>
      </c>
      <c r="C331" t="s">
        <v>63</v>
      </c>
      <c r="D331">
        <v>2008</v>
      </c>
      <c r="E331" t="s">
        <v>219</v>
      </c>
      <c r="F331" s="61" t="s">
        <v>290</v>
      </c>
      <c r="G331" s="5" t="s">
        <v>64</v>
      </c>
      <c r="H331" t="s">
        <v>291</v>
      </c>
      <c r="I331" s="6">
        <v>8643</v>
      </c>
      <c r="J331" s="6">
        <v>3119</v>
      </c>
      <c r="K331" s="6">
        <v>1278</v>
      </c>
      <c r="L331" s="6">
        <v>472</v>
      </c>
      <c r="M331" s="6"/>
      <c r="N331" s="6">
        <v>119570</v>
      </c>
      <c r="O331" s="6">
        <v>34</v>
      </c>
      <c r="P331" s="7">
        <v>7.230457770044171</v>
      </c>
      <c r="Q331" s="7"/>
    </row>
    <row r="332" spans="1:17">
      <c r="A332">
        <v>1</v>
      </c>
      <c r="B332" t="s">
        <v>62</v>
      </c>
      <c r="C332" t="s">
        <v>63</v>
      </c>
      <c r="D332">
        <v>2009</v>
      </c>
      <c r="E332" t="s">
        <v>219</v>
      </c>
      <c r="F332" s="61" t="s">
        <v>290</v>
      </c>
      <c r="G332" s="5" t="s">
        <v>64</v>
      </c>
      <c r="H332" t="s">
        <v>291</v>
      </c>
      <c r="I332" s="6">
        <v>9023</v>
      </c>
      <c r="J332" s="6">
        <v>3277</v>
      </c>
      <c r="K332" s="6">
        <v>1386</v>
      </c>
      <c r="L332" s="6">
        <v>483</v>
      </c>
      <c r="M332" s="6"/>
      <c r="N332" s="6">
        <v>118348</v>
      </c>
      <c r="O332" s="6">
        <v>0</v>
      </c>
      <c r="P332" s="7">
        <v>7.6241254605063036</v>
      </c>
      <c r="Q332" s="7"/>
    </row>
    <row r="333" spans="1:17">
      <c r="A333">
        <v>1</v>
      </c>
      <c r="B333" t="s">
        <v>62</v>
      </c>
      <c r="C333" t="s">
        <v>63</v>
      </c>
      <c r="D333">
        <v>2010</v>
      </c>
      <c r="E333" t="s">
        <v>219</v>
      </c>
      <c r="F333" s="61" t="s">
        <v>290</v>
      </c>
      <c r="G333" s="5" t="s">
        <v>64</v>
      </c>
      <c r="H333" t="s">
        <v>291</v>
      </c>
      <c r="I333" s="6">
        <v>8976</v>
      </c>
      <c r="J333" s="6">
        <v>3258</v>
      </c>
      <c r="K333" s="6">
        <v>1301</v>
      </c>
      <c r="L333" s="6">
        <v>446</v>
      </c>
      <c r="M333" s="6"/>
      <c r="N333" s="6">
        <v>117153</v>
      </c>
      <c r="O333" s="6">
        <v>672</v>
      </c>
      <c r="P333" s="7">
        <v>7.7059777989543363</v>
      </c>
      <c r="Q333" s="7"/>
    </row>
    <row r="334" spans="1:17">
      <c r="A334">
        <v>1</v>
      </c>
      <c r="B334" t="s">
        <v>62</v>
      </c>
      <c r="C334" t="s">
        <v>63</v>
      </c>
      <c r="D334">
        <v>2011</v>
      </c>
      <c r="E334" t="s">
        <v>219</v>
      </c>
      <c r="F334" s="61" t="s">
        <v>290</v>
      </c>
      <c r="G334" s="5" t="s">
        <v>64</v>
      </c>
      <c r="H334" t="s">
        <v>291</v>
      </c>
      <c r="I334" s="6">
        <v>8260</v>
      </c>
      <c r="J334" s="6">
        <v>2936</v>
      </c>
      <c r="K334" s="6">
        <v>1222</v>
      </c>
      <c r="L334" s="6">
        <v>450</v>
      </c>
      <c r="M334" s="6"/>
      <c r="N334" s="6">
        <v>108673</v>
      </c>
      <c r="O334" s="6">
        <v>377</v>
      </c>
      <c r="P334" s="7">
        <v>7.627243850188373</v>
      </c>
      <c r="Q334" s="7"/>
    </row>
    <row r="335" spans="1:17">
      <c r="A335">
        <v>1</v>
      </c>
      <c r="B335" t="s">
        <v>62</v>
      </c>
      <c r="C335" t="s">
        <v>63</v>
      </c>
      <c r="D335">
        <v>2012</v>
      </c>
      <c r="E335" t="s">
        <v>219</v>
      </c>
      <c r="F335" s="61" t="s">
        <v>290</v>
      </c>
      <c r="G335" s="5" t="s">
        <v>64</v>
      </c>
      <c r="H335" t="s">
        <v>291</v>
      </c>
      <c r="I335" s="6">
        <v>8664</v>
      </c>
      <c r="J335" s="6">
        <v>3089</v>
      </c>
      <c r="K335" s="6">
        <v>1301</v>
      </c>
      <c r="L335" s="6">
        <v>463</v>
      </c>
      <c r="M335" s="6"/>
      <c r="N335" s="6">
        <v>108576</v>
      </c>
      <c r="O335" s="6">
        <v>554</v>
      </c>
      <c r="P335" s="7">
        <v>8.0205883986595321</v>
      </c>
      <c r="Q335" s="7"/>
    </row>
    <row r="336" spans="1:17">
      <c r="A336">
        <v>1</v>
      </c>
      <c r="B336" t="s">
        <v>62</v>
      </c>
      <c r="C336" t="s">
        <v>63</v>
      </c>
      <c r="D336">
        <v>2013</v>
      </c>
      <c r="E336" t="s">
        <v>219</v>
      </c>
      <c r="F336" s="61" t="s">
        <v>290</v>
      </c>
      <c r="G336" s="5" t="s">
        <v>64</v>
      </c>
      <c r="H336" t="s">
        <v>291</v>
      </c>
      <c r="I336" s="6">
        <v>8561</v>
      </c>
      <c r="J336" s="6">
        <v>3046</v>
      </c>
      <c r="K336" s="6">
        <v>1201</v>
      </c>
      <c r="L336" s="6">
        <v>440</v>
      </c>
      <c r="M336" s="6"/>
      <c r="N336" s="6">
        <v>106751</v>
      </c>
      <c r="O336" s="6">
        <v>982</v>
      </c>
      <c r="P336" s="7">
        <v>8.0940540233905978</v>
      </c>
      <c r="Q336" s="7"/>
    </row>
    <row r="337" spans="1:17">
      <c r="A337">
        <v>1</v>
      </c>
      <c r="B337" t="s">
        <v>62</v>
      </c>
      <c r="C337" t="s">
        <v>63</v>
      </c>
      <c r="D337">
        <v>2014</v>
      </c>
      <c r="E337" t="s">
        <v>219</v>
      </c>
      <c r="F337" s="61" t="s">
        <v>290</v>
      </c>
      <c r="G337" s="5" t="s">
        <v>64</v>
      </c>
      <c r="H337" t="s">
        <v>291</v>
      </c>
      <c r="I337" s="6">
        <v>8443</v>
      </c>
      <c r="J337" s="6">
        <v>3026</v>
      </c>
      <c r="K337" s="6">
        <v>1220</v>
      </c>
      <c r="L337" s="6">
        <v>418</v>
      </c>
      <c r="M337" s="6"/>
      <c r="N337" s="6">
        <v>109860</v>
      </c>
      <c r="O337" s="6">
        <v>1548</v>
      </c>
      <c r="P337" s="7">
        <v>7.795073491395228</v>
      </c>
      <c r="Q337" s="7"/>
    </row>
    <row r="338" spans="1:17">
      <c r="A338">
        <v>1</v>
      </c>
      <c r="B338" t="s">
        <v>62</v>
      </c>
      <c r="C338" t="s">
        <v>63</v>
      </c>
      <c r="D338">
        <v>2015</v>
      </c>
      <c r="E338" t="s">
        <v>219</v>
      </c>
      <c r="F338" s="61" t="s">
        <v>290</v>
      </c>
      <c r="G338" s="5" t="s">
        <v>64</v>
      </c>
      <c r="H338" t="s">
        <v>291</v>
      </c>
      <c r="I338" s="6">
        <v>8466</v>
      </c>
      <c r="J338" s="6">
        <v>3084</v>
      </c>
      <c r="K338" s="6">
        <v>1264</v>
      </c>
      <c r="L338" s="6">
        <v>453</v>
      </c>
      <c r="M338" s="6"/>
      <c r="N338" s="6">
        <v>110764</v>
      </c>
      <c r="O338" s="6">
        <v>1623</v>
      </c>
      <c r="P338" s="7">
        <v>7.7569382725098723</v>
      </c>
      <c r="Q338" s="7"/>
    </row>
    <row r="339" spans="1:17">
      <c r="A339">
        <v>1</v>
      </c>
      <c r="B339" t="s">
        <v>65</v>
      </c>
      <c r="C339" t="s">
        <v>66</v>
      </c>
      <c r="D339">
        <v>2000</v>
      </c>
      <c r="E339" t="s">
        <v>219</v>
      </c>
      <c r="F339" t="s">
        <v>292</v>
      </c>
      <c r="G339" t="s">
        <v>238</v>
      </c>
      <c r="I339" s="6">
        <v>3311</v>
      </c>
      <c r="J339" s="6">
        <v>1320</v>
      </c>
      <c r="K339" s="6">
        <v>569</v>
      </c>
      <c r="L339" s="26">
        <v>206</v>
      </c>
      <c r="M339" s="6"/>
      <c r="N339" s="6">
        <v>67054</v>
      </c>
      <c r="O339" s="26">
        <v>507</v>
      </c>
      <c r="P339" s="7">
        <v>4.97543089846274</v>
      </c>
      <c r="Q339" s="7"/>
    </row>
    <row r="340" spans="1:17">
      <c r="A340">
        <v>1</v>
      </c>
      <c r="B340" t="s">
        <v>65</v>
      </c>
      <c r="C340" t="s">
        <v>66</v>
      </c>
      <c r="D340">
        <v>2001</v>
      </c>
      <c r="E340" t="s">
        <v>219</v>
      </c>
      <c r="F340" t="s">
        <v>292</v>
      </c>
      <c r="G340" t="s">
        <v>238</v>
      </c>
      <c r="I340" s="6">
        <v>3488</v>
      </c>
      <c r="J340" s="6">
        <v>1401</v>
      </c>
      <c r="K340" s="6">
        <v>621</v>
      </c>
      <c r="L340" s="26">
        <v>237</v>
      </c>
      <c r="M340" s="6"/>
      <c r="N340" s="6">
        <v>65304</v>
      </c>
      <c r="O340" s="26">
        <v>313</v>
      </c>
      <c r="P340" s="7">
        <v>5.3668969549629946</v>
      </c>
      <c r="Q340" s="7"/>
    </row>
    <row r="341" spans="1:17">
      <c r="A341">
        <v>1</v>
      </c>
      <c r="B341" t="s">
        <v>65</v>
      </c>
      <c r="C341" t="s">
        <v>66</v>
      </c>
      <c r="D341">
        <v>2002</v>
      </c>
      <c r="E341" t="s">
        <v>219</v>
      </c>
      <c r="F341" t="s">
        <v>292</v>
      </c>
      <c r="G341" t="s">
        <v>238</v>
      </c>
      <c r="I341" s="6">
        <v>3459</v>
      </c>
      <c r="J341" s="6">
        <v>1358</v>
      </c>
      <c r="K341" s="6">
        <v>560</v>
      </c>
      <c r="L341" s="26">
        <v>207</v>
      </c>
      <c r="M341" s="6"/>
      <c r="N341" s="6">
        <v>64475</v>
      </c>
      <c r="O341" s="26">
        <v>265</v>
      </c>
      <c r="P341" s="7">
        <v>5.3870113689456467</v>
      </c>
      <c r="Q341" s="7"/>
    </row>
    <row r="342" spans="1:17">
      <c r="A342">
        <v>1</v>
      </c>
      <c r="B342" t="s">
        <v>65</v>
      </c>
      <c r="C342" t="s">
        <v>66</v>
      </c>
      <c r="D342">
        <v>2003</v>
      </c>
      <c r="E342" t="s">
        <v>219</v>
      </c>
      <c r="F342" t="s">
        <v>292</v>
      </c>
      <c r="G342" t="s">
        <v>238</v>
      </c>
      <c r="I342" s="6">
        <v>3458</v>
      </c>
      <c r="J342" s="6">
        <v>1379</v>
      </c>
      <c r="K342" s="6">
        <v>613</v>
      </c>
      <c r="L342" s="26">
        <v>262</v>
      </c>
      <c r="M342" s="6"/>
      <c r="N342" s="6">
        <v>64548</v>
      </c>
      <c r="O342" s="26">
        <v>338</v>
      </c>
      <c r="P342" s="7">
        <v>5.3854539791309763</v>
      </c>
      <c r="Q342" s="7"/>
    </row>
    <row r="343" spans="1:17">
      <c r="A343">
        <v>1</v>
      </c>
      <c r="B343" t="s">
        <v>65</v>
      </c>
      <c r="C343" t="s">
        <v>66</v>
      </c>
      <c r="D343">
        <v>2004</v>
      </c>
      <c r="E343" t="s">
        <v>219</v>
      </c>
      <c r="F343" t="s">
        <v>292</v>
      </c>
      <c r="G343" t="s">
        <v>238</v>
      </c>
      <c r="I343" s="6">
        <v>3424</v>
      </c>
      <c r="J343" s="6">
        <v>1391</v>
      </c>
      <c r="K343" s="6">
        <v>612</v>
      </c>
      <c r="L343" s="26">
        <v>225</v>
      </c>
      <c r="M343" s="6"/>
      <c r="N343" s="6">
        <v>64587</v>
      </c>
      <c r="O343" s="26">
        <v>259</v>
      </c>
      <c r="P343" s="7">
        <v>5.3227210545952</v>
      </c>
      <c r="Q343" s="7"/>
    </row>
    <row r="344" spans="1:17">
      <c r="A344">
        <v>1</v>
      </c>
      <c r="B344" t="s">
        <v>65</v>
      </c>
      <c r="C344" t="s">
        <v>66</v>
      </c>
      <c r="D344">
        <v>2005</v>
      </c>
      <c r="E344" t="s">
        <v>219</v>
      </c>
      <c r="F344" t="s">
        <v>292</v>
      </c>
      <c r="G344" t="s">
        <v>238</v>
      </c>
      <c r="I344" s="6">
        <v>3348</v>
      </c>
      <c r="J344" s="6">
        <v>1298</v>
      </c>
      <c r="K344" s="6">
        <v>586</v>
      </c>
      <c r="L344" s="26">
        <v>249</v>
      </c>
      <c r="M344" s="6"/>
      <c r="N344" s="6">
        <v>64244</v>
      </c>
      <c r="O344" s="26">
        <v>295</v>
      </c>
      <c r="P344" s="7">
        <v>5.2354219768878325</v>
      </c>
      <c r="Q344" s="7"/>
    </row>
    <row r="345" spans="1:17">
      <c r="A345">
        <v>1</v>
      </c>
      <c r="B345" t="s">
        <v>65</v>
      </c>
      <c r="C345" t="s">
        <v>66</v>
      </c>
      <c r="D345">
        <v>2006</v>
      </c>
      <c r="E345" t="s">
        <v>219</v>
      </c>
      <c r="F345" t="s">
        <v>292</v>
      </c>
      <c r="G345" t="s">
        <v>238</v>
      </c>
      <c r="I345" s="6">
        <v>3316</v>
      </c>
      <c r="J345" s="6">
        <v>1233</v>
      </c>
      <c r="K345" s="6">
        <v>533</v>
      </c>
      <c r="L345" s="26">
        <v>212</v>
      </c>
      <c r="M345" s="6"/>
      <c r="N345" s="6">
        <v>64933</v>
      </c>
      <c r="O345" s="26">
        <v>430</v>
      </c>
      <c r="P345" s="7">
        <v>5.1408461621940065</v>
      </c>
      <c r="Q345" s="7"/>
    </row>
    <row r="346" spans="1:17">
      <c r="A346">
        <v>1</v>
      </c>
      <c r="B346" t="s">
        <v>65</v>
      </c>
      <c r="C346" t="s">
        <v>66</v>
      </c>
      <c r="D346">
        <v>2007</v>
      </c>
      <c r="E346" t="s">
        <v>219</v>
      </c>
      <c r="F346" t="s">
        <v>292</v>
      </c>
      <c r="G346" t="s">
        <v>238</v>
      </c>
      <c r="I346" s="6">
        <v>3406</v>
      </c>
      <c r="J346" s="6">
        <v>1338</v>
      </c>
      <c r="K346" s="6">
        <v>580</v>
      </c>
      <c r="L346" s="26">
        <v>230</v>
      </c>
      <c r="M346" s="6"/>
      <c r="N346" s="6">
        <v>64083</v>
      </c>
      <c r="O346" s="26">
        <v>301</v>
      </c>
      <c r="P346" s="7">
        <v>5.34006459502681</v>
      </c>
      <c r="Q346" s="7"/>
    </row>
    <row r="347" spans="1:17">
      <c r="A347">
        <v>1</v>
      </c>
      <c r="B347" t="s">
        <v>65</v>
      </c>
      <c r="C347" t="s">
        <v>66</v>
      </c>
      <c r="D347">
        <v>2008</v>
      </c>
      <c r="E347" t="s">
        <v>219</v>
      </c>
      <c r="F347" t="s">
        <v>292</v>
      </c>
      <c r="G347" t="s">
        <v>238</v>
      </c>
      <c r="I347" s="6">
        <v>3477</v>
      </c>
      <c r="J347" s="6">
        <v>1312</v>
      </c>
      <c r="K347" s="6">
        <v>598</v>
      </c>
      <c r="L347" s="26">
        <v>234</v>
      </c>
      <c r="M347" s="6"/>
      <c r="N347" s="6">
        <v>65034</v>
      </c>
      <c r="O347" s="26">
        <v>547</v>
      </c>
      <c r="P347" s="7">
        <v>5.3917843906523792</v>
      </c>
      <c r="Q347" s="7"/>
    </row>
    <row r="348" spans="1:17">
      <c r="A348">
        <v>1</v>
      </c>
      <c r="B348" t="s">
        <v>65</v>
      </c>
      <c r="C348" t="s">
        <v>66</v>
      </c>
      <c r="D348">
        <v>2009</v>
      </c>
      <c r="E348" t="s">
        <v>219</v>
      </c>
      <c r="F348" t="s">
        <v>292</v>
      </c>
      <c r="G348" t="s">
        <v>238</v>
      </c>
      <c r="I348" s="6">
        <v>3292</v>
      </c>
      <c r="J348" s="6">
        <v>1262</v>
      </c>
      <c r="K348" s="6">
        <v>544</v>
      </c>
      <c r="L348" s="26">
        <v>214</v>
      </c>
      <c r="M348" s="6"/>
      <c r="N348" s="6">
        <v>62816</v>
      </c>
      <c r="O348" s="26">
        <v>349</v>
      </c>
      <c r="P348" s="7">
        <v>5.2699825507868159</v>
      </c>
      <c r="Q348" s="7"/>
    </row>
    <row r="349" spans="1:17">
      <c r="A349">
        <v>1</v>
      </c>
      <c r="B349" t="s">
        <v>65</v>
      </c>
      <c r="C349" t="s">
        <v>66</v>
      </c>
      <c r="D349">
        <v>2010</v>
      </c>
      <c r="E349" t="s">
        <v>219</v>
      </c>
      <c r="F349" t="s">
        <v>292</v>
      </c>
      <c r="G349" t="s">
        <v>238</v>
      </c>
      <c r="I349" s="6">
        <v>3257</v>
      </c>
      <c r="J349" s="6">
        <v>1225</v>
      </c>
      <c r="K349" s="6">
        <v>545</v>
      </c>
      <c r="L349" s="26">
        <v>228</v>
      </c>
      <c r="M349" s="6"/>
      <c r="N349" s="6">
        <v>63409</v>
      </c>
      <c r="O349" s="26">
        <v>297</v>
      </c>
      <c r="P349" s="7">
        <v>5.1606667511725188</v>
      </c>
      <c r="Q349" s="7"/>
    </row>
    <row r="350" spans="1:17">
      <c r="A350">
        <v>1</v>
      </c>
      <c r="B350" t="s">
        <v>65</v>
      </c>
      <c r="C350" t="s">
        <v>66</v>
      </c>
      <c r="D350">
        <v>2011</v>
      </c>
      <c r="E350" t="s">
        <v>219</v>
      </c>
      <c r="F350" t="s">
        <v>292</v>
      </c>
      <c r="G350" t="s">
        <v>238</v>
      </c>
      <c r="I350" s="6">
        <v>3209</v>
      </c>
      <c r="J350" s="6">
        <v>1296</v>
      </c>
      <c r="K350" s="6">
        <v>582</v>
      </c>
      <c r="L350" s="26">
        <v>241</v>
      </c>
      <c r="M350" s="6"/>
      <c r="N350" s="6">
        <v>58999</v>
      </c>
      <c r="O350" s="26">
        <v>548</v>
      </c>
      <c r="P350" s="7">
        <v>5.4900686044721221</v>
      </c>
      <c r="Q350" s="18"/>
    </row>
    <row r="351" spans="1:17">
      <c r="A351">
        <v>1</v>
      </c>
      <c r="B351" t="s">
        <v>65</v>
      </c>
      <c r="C351" t="s">
        <v>66</v>
      </c>
      <c r="D351">
        <v>2012</v>
      </c>
      <c r="E351" t="s">
        <v>219</v>
      </c>
      <c r="F351" t="s">
        <v>292</v>
      </c>
      <c r="G351" t="s">
        <v>238</v>
      </c>
      <c r="I351" s="6">
        <v>3075</v>
      </c>
      <c r="J351" s="6">
        <v>1205</v>
      </c>
      <c r="K351" s="6">
        <v>531</v>
      </c>
      <c r="L351" s="26">
        <v>222</v>
      </c>
      <c r="M351" s="6"/>
      <c r="N351" s="6">
        <v>57913</v>
      </c>
      <c r="O351" s="26">
        <v>353</v>
      </c>
      <c r="P351" s="7">
        <v>5.3422515635858234</v>
      </c>
      <c r="Q351" s="18"/>
    </row>
    <row r="352" spans="1:17">
      <c r="A352">
        <v>1</v>
      </c>
      <c r="B352" t="s">
        <v>65</v>
      </c>
      <c r="C352" t="s">
        <v>66</v>
      </c>
      <c r="D352">
        <v>2013</v>
      </c>
      <c r="E352" t="s">
        <v>219</v>
      </c>
      <c r="F352" t="s">
        <v>292</v>
      </c>
      <c r="G352" t="s">
        <v>238</v>
      </c>
      <c r="I352" s="25">
        <v>2891</v>
      </c>
      <c r="J352" s="25">
        <v>1106</v>
      </c>
      <c r="K352" s="25">
        <v>519</v>
      </c>
      <c r="L352" s="26">
        <v>227</v>
      </c>
      <c r="M352" s="25"/>
      <c r="N352" s="25">
        <v>55872</v>
      </c>
      <c r="O352" s="26">
        <v>584</v>
      </c>
      <c r="P352" s="7">
        <v>5.2289827810736513</v>
      </c>
      <c r="Q352" s="7"/>
    </row>
    <row r="353" spans="1:17">
      <c r="A353">
        <v>1</v>
      </c>
      <c r="B353" t="s">
        <v>65</v>
      </c>
      <c r="C353" t="s">
        <v>66</v>
      </c>
      <c r="D353">
        <v>2014</v>
      </c>
      <c r="E353" t="s">
        <v>219</v>
      </c>
      <c r="F353" t="s">
        <v>292</v>
      </c>
      <c r="G353" t="s">
        <v>238</v>
      </c>
      <c r="I353" s="25">
        <v>2964</v>
      </c>
      <c r="J353" s="25">
        <v>1072</v>
      </c>
      <c r="K353" s="25">
        <v>479</v>
      </c>
      <c r="L353" s="26">
        <v>211</v>
      </c>
      <c r="M353" s="25"/>
      <c r="N353" s="25">
        <v>56867</v>
      </c>
      <c r="O353" s="26">
        <v>556</v>
      </c>
      <c r="P353" s="7">
        <v>5.2636252242013102</v>
      </c>
      <c r="Q353" s="7"/>
    </row>
    <row r="354" spans="1:17">
      <c r="A354">
        <v>1</v>
      </c>
      <c r="B354" t="s">
        <v>67</v>
      </c>
      <c r="C354" t="s">
        <v>68</v>
      </c>
      <c r="D354">
        <v>2009</v>
      </c>
      <c r="E354" t="s">
        <v>219</v>
      </c>
      <c r="F354" t="s">
        <v>293</v>
      </c>
      <c r="G354" t="s">
        <v>238</v>
      </c>
      <c r="I354" s="6">
        <v>14827</v>
      </c>
      <c r="J354" s="6"/>
      <c r="K354" s="6">
        <v>1190</v>
      </c>
      <c r="L354" s="7"/>
      <c r="M354" s="7"/>
      <c r="N354" s="56">
        <v>332595</v>
      </c>
      <c r="O354" s="6">
        <v>65834</v>
      </c>
      <c r="P354" s="57">
        <v>9.6406091312049895</v>
      </c>
      <c r="Q354" s="7"/>
    </row>
    <row r="355" spans="1:17">
      <c r="A355">
        <v>1</v>
      </c>
      <c r="B355" t="s">
        <v>67</v>
      </c>
      <c r="C355" t="s">
        <v>68</v>
      </c>
      <c r="D355">
        <v>2010</v>
      </c>
      <c r="E355" t="s">
        <v>219</v>
      </c>
      <c r="F355" t="s">
        <v>293</v>
      </c>
      <c r="G355" t="s">
        <v>238</v>
      </c>
      <c r="I355" s="6">
        <v>15547</v>
      </c>
      <c r="J355" s="6"/>
      <c r="K355" s="6">
        <v>1172</v>
      </c>
      <c r="L355" s="7"/>
      <c r="M355" s="7"/>
      <c r="N355" s="56">
        <v>320621</v>
      </c>
      <c r="O355" s="6">
        <v>57467</v>
      </c>
      <c r="P355" s="57">
        <v>9.5493630172369706</v>
      </c>
      <c r="Q355" s="7"/>
    </row>
    <row r="356" spans="1:17">
      <c r="A356">
        <v>1</v>
      </c>
      <c r="B356" t="s">
        <v>67</v>
      </c>
      <c r="C356" t="s">
        <v>68</v>
      </c>
      <c r="D356">
        <v>2011</v>
      </c>
      <c r="E356" t="s">
        <v>219</v>
      </c>
      <c r="F356" t="s">
        <v>293</v>
      </c>
      <c r="G356" t="s">
        <v>238</v>
      </c>
      <c r="I356" s="6"/>
      <c r="J356" s="6"/>
      <c r="K356" s="6"/>
      <c r="L356" s="7"/>
      <c r="M356" s="7"/>
      <c r="N356" s="56">
        <v>328219</v>
      </c>
      <c r="O356" s="6">
        <v>48283</v>
      </c>
      <c r="P356" s="57">
        <v>9.4547245969498501</v>
      </c>
      <c r="Q356" s="7"/>
    </row>
    <row r="357" spans="1:17">
      <c r="A357">
        <v>1</v>
      </c>
      <c r="B357" t="s">
        <v>67</v>
      </c>
      <c r="C357" t="s">
        <v>68</v>
      </c>
      <c r="D357">
        <v>2012</v>
      </c>
      <c r="E357" t="s">
        <v>219</v>
      </c>
      <c r="F357" t="s">
        <v>293</v>
      </c>
      <c r="G357" t="s">
        <v>238</v>
      </c>
      <c r="I357" s="6">
        <v>18432</v>
      </c>
      <c r="J357" s="6"/>
      <c r="K357" s="6">
        <v>1623</v>
      </c>
      <c r="L357" s="7"/>
      <c r="M357" s="7"/>
      <c r="N357" s="56">
        <v>317345</v>
      </c>
      <c r="O357" s="15">
        <v>42218</v>
      </c>
      <c r="P357" s="57">
        <v>9.6263520878502291</v>
      </c>
      <c r="Q357" s="7"/>
    </row>
    <row r="358" spans="1:17">
      <c r="A358" s="15">
        <v>2</v>
      </c>
      <c r="B358" s="15" t="s">
        <v>67</v>
      </c>
      <c r="C358" s="15" t="s">
        <v>68</v>
      </c>
      <c r="D358" s="15">
        <v>2013</v>
      </c>
      <c r="E358" t="s">
        <v>219</v>
      </c>
      <c r="F358" t="s">
        <v>293</v>
      </c>
      <c r="G358" t="s">
        <v>238</v>
      </c>
      <c r="I358" s="15">
        <v>25283</v>
      </c>
      <c r="J358" s="15">
        <v>6989</v>
      </c>
      <c r="K358" s="15">
        <v>2626</v>
      </c>
      <c r="L358" s="15">
        <v>758</v>
      </c>
      <c r="M358" s="15">
        <v>5851</v>
      </c>
      <c r="N358" s="56">
        <v>292012</v>
      </c>
      <c r="O358" s="9">
        <v>20469</v>
      </c>
      <c r="P358" s="57">
        <v>9.6545639350661698</v>
      </c>
      <c r="Q358" s="7"/>
    </row>
    <row r="359" spans="1:17">
      <c r="A359" s="15">
        <v>2</v>
      </c>
      <c r="B359" s="15" t="s">
        <v>67</v>
      </c>
      <c r="C359" s="15" t="s">
        <v>68</v>
      </c>
      <c r="D359" s="15">
        <v>2014</v>
      </c>
      <c r="E359" t="s">
        <v>219</v>
      </c>
      <c r="F359" t="s">
        <v>293</v>
      </c>
      <c r="G359" t="s">
        <v>238</v>
      </c>
      <c r="I359" s="9">
        <v>23957</v>
      </c>
      <c r="J359" s="15">
        <v>6938</v>
      </c>
      <c r="K359" s="9">
        <v>2726</v>
      </c>
      <c r="L359" s="15">
        <v>1072</v>
      </c>
      <c r="M359" s="9">
        <v>5403</v>
      </c>
      <c r="N359" s="56">
        <v>285960</v>
      </c>
      <c r="O359" s="9">
        <v>14315</v>
      </c>
      <c r="P359" s="57">
        <v>9.5073394117525591</v>
      </c>
      <c r="Q359" s="7"/>
    </row>
    <row r="360" spans="1:17">
      <c r="A360" s="15">
        <v>2</v>
      </c>
      <c r="B360" s="15" t="s">
        <v>67</v>
      </c>
      <c r="C360" s="15" t="s">
        <v>68</v>
      </c>
      <c r="D360" s="15">
        <v>2015</v>
      </c>
      <c r="E360" t="s">
        <v>219</v>
      </c>
      <c r="F360" t="s">
        <v>293</v>
      </c>
      <c r="G360" t="s">
        <v>238</v>
      </c>
      <c r="I360" s="9">
        <v>27879</v>
      </c>
      <c r="J360" s="15">
        <v>7557</v>
      </c>
      <c r="K360" s="9">
        <v>2808</v>
      </c>
      <c r="L360" s="15">
        <v>837</v>
      </c>
      <c r="M360" s="9">
        <v>5180</v>
      </c>
      <c r="N360" s="56">
        <v>283313</v>
      </c>
      <c r="O360" s="9">
        <v>14314</v>
      </c>
      <c r="P360" s="57">
        <v>9.7538942815062999</v>
      </c>
      <c r="Q360" s="7"/>
    </row>
    <row r="361" spans="1:17">
      <c r="A361" s="15">
        <v>2</v>
      </c>
      <c r="B361" t="s">
        <v>69</v>
      </c>
      <c r="C361" t="s">
        <v>70</v>
      </c>
      <c r="D361">
        <v>2009</v>
      </c>
      <c r="E361" t="s">
        <v>219</v>
      </c>
      <c r="F361" t="s">
        <v>294</v>
      </c>
      <c r="G361" s="5" t="s">
        <v>295</v>
      </c>
      <c r="H361" t="s">
        <v>296</v>
      </c>
      <c r="I361" s="6">
        <v>8542</v>
      </c>
      <c r="J361" s="6"/>
      <c r="K361" s="7"/>
      <c r="L361" s="6"/>
      <c r="M361" s="6"/>
      <c r="N361" s="6">
        <v>99570</v>
      </c>
      <c r="O361" s="27"/>
      <c r="P361" s="7">
        <v>8.6</v>
      </c>
      <c r="Q361" s="7"/>
    </row>
    <row r="362" spans="1:17">
      <c r="A362" s="15">
        <v>2</v>
      </c>
      <c r="B362" t="s">
        <v>69</v>
      </c>
      <c r="C362" t="s">
        <v>70</v>
      </c>
      <c r="D362">
        <v>2010</v>
      </c>
      <c r="E362" t="s">
        <v>219</v>
      </c>
      <c r="F362" t="s">
        <v>294</v>
      </c>
      <c r="G362" s="5" t="s">
        <v>295</v>
      </c>
      <c r="H362" t="s">
        <v>296</v>
      </c>
      <c r="I362" s="6">
        <v>8595</v>
      </c>
      <c r="J362" s="6"/>
      <c r="K362" s="7"/>
      <c r="L362" s="6"/>
      <c r="M362" s="6"/>
      <c r="N362" s="6">
        <v>98355</v>
      </c>
      <c r="O362" s="27"/>
      <c r="P362" s="7">
        <v>8.6999999999999993</v>
      </c>
      <c r="Q362" s="7"/>
    </row>
    <row r="363" spans="1:17">
      <c r="A363" s="15">
        <v>2</v>
      </c>
      <c r="B363" t="s">
        <v>69</v>
      </c>
      <c r="C363" t="s">
        <v>70</v>
      </c>
      <c r="D363">
        <v>2011</v>
      </c>
      <c r="E363" t="s">
        <v>219</v>
      </c>
      <c r="F363" t="s">
        <v>294</v>
      </c>
      <c r="G363" s="5" t="s">
        <v>295</v>
      </c>
      <c r="H363" t="s">
        <v>296</v>
      </c>
      <c r="I363" s="6">
        <v>9028</v>
      </c>
      <c r="J363" s="6"/>
      <c r="K363" s="7"/>
      <c r="L363" s="6"/>
      <c r="M363" s="6"/>
      <c r="N363" s="6">
        <v>103835</v>
      </c>
      <c r="O363" s="27"/>
      <c r="P363" s="7">
        <v>8.6999999999999993</v>
      </c>
      <c r="Q363" s="7"/>
    </row>
    <row r="364" spans="1:17">
      <c r="A364" s="15">
        <v>2</v>
      </c>
      <c r="B364" t="s">
        <v>69</v>
      </c>
      <c r="C364" t="s">
        <v>70</v>
      </c>
      <c r="D364">
        <v>2012</v>
      </c>
      <c r="E364" t="s">
        <v>219</v>
      </c>
      <c r="F364" t="s">
        <v>294</v>
      </c>
      <c r="G364" s="5" t="s">
        <v>295</v>
      </c>
      <c r="H364" t="s">
        <v>296</v>
      </c>
      <c r="I364" s="6">
        <v>8728</v>
      </c>
      <c r="J364" s="6"/>
      <c r="K364" s="7"/>
      <c r="L364" s="6"/>
      <c r="M364" s="6"/>
      <c r="N364" s="6">
        <v>105518</v>
      </c>
      <c r="O364" s="27"/>
      <c r="P364" s="7">
        <v>8.3000000000000007</v>
      </c>
      <c r="Q364" s="7"/>
    </row>
    <row r="365" spans="1:17">
      <c r="A365" s="15">
        <v>2</v>
      </c>
      <c r="B365" t="s">
        <v>69</v>
      </c>
      <c r="C365" t="s">
        <v>70</v>
      </c>
      <c r="D365">
        <v>2013</v>
      </c>
      <c r="E365" t="s">
        <v>219</v>
      </c>
      <c r="F365" t="s">
        <v>294</v>
      </c>
      <c r="G365" s="5" t="s">
        <v>295</v>
      </c>
      <c r="H365" t="s">
        <v>296</v>
      </c>
      <c r="I365" s="6">
        <v>9761</v>
      </c>
      <c r="J365" s="6"/>
      <c r="K365" s="7"/>
      <c r="L365" s="6"/>
      <c r="M365" s="6"/>
      <c r="N365" s="6">
        <v>104625</v>
      </c>
      <c r="O365" s="27"/>
      <c r="P365" s="7">
        <v>9.3000000000000007</v>
      </c>
      <c r="Q365" s="18"/>
    </row>
    <row r="366" spans="1:17">
      <c r="A366" s="15">
        <v>2</v>
      </c>
      <c r="B366" t="s">
        <v>69</v>
      </c>
      <c r="C366" t="s">
        <v>70</v>
      </c>
      <c r="D366">
        <v>2014</v>
      </c>
      <c r="E366" t="s">
        <v>219</v>
      </c>
      <c r="F366" t="s">
        <v>294</v>
      </c>
      <c r="G366" s="5" t="s">
        <v>295</v>
      </c>
      <c r="H366" t="s">
        <v>296</v>
      </c>
      <c r="I366" s="6">
        <v>9445</v>
      </c>
      <c r="J366" s="6"/>
      <c r="K366" s="7"/>
      <c r="L366" s="6"/>
      <c r="M366" s="6"/>
      <c r="N366" s="6">
        <v>105765</v>
      </c>
      <c r="O366" s="27"/>
      <c r="P366" s="7">
        <v>8.9</v>
      </c>
      <c r="Q366" s="18"/>
    </row>
    <row r="367" spans="1:17">
      <c r="A367" s="15">
        <v>2</v>
      </c>
      <c r="B367" t="s">
        <v>69</v>
      </c>
      <c r="C367" t="s">
        <v>70</v>
      </c>
      <c r="D367">
        <v>2015</v>
      </c>
      <c r="E367" t="s">
        <v>219</v>
      </c>
      <c r="F367" t="s">
        <v>294</v>
      </c>
      <c r="G367" s="5" t="s">
        <v>295</v>
      </c>
      <c r="H367" t="s">
        <v>296</v>
      </c>
      <c r="I367" s="6">
        <v>9919</v>
      </c>
      <c r="J367" s="6"/>
      <c r="K367" s="7"/>
      <c r="L367" s="6"/>
      <c r="M367" s="6"/>
      <c r="N367" s="6">
        <v>105232</v>
      </c>
      <c r="O367" s="27"/>
      <c r="P367" s="7">
        <v>9.4</v>
      </c>
      <c r="Q367" s="7"/>
    </row>
    <row r="368" spans="1:17">
      <c r="A368" s="15">
        <v>1</v>
      </c>
      <c r="B368" t="s">
        <v>71</v>
      </c>
      <c r="C368" t="s">
        <v>72</v>
      </c>
      <c r="D368">
        <v>2000</v>
      </c>
      <c r="E368" t="s">
        <v>219</v>
      </c>
      <c r="F368" t="s">
        <v>297</v>
      </c>
      <c r="G368" s="5" t="s">
        <v>298</v>
      </c>
      <c r="H368" t="s">
        <v>299</v>
      </c>
      <c r="I368" s="6">
        <v>565</v>
      </c>
      <c r="J368" s="6">
        <v>242</v>
      </c>
      <c r="K368" s="6">
        <v>120</v>
      </c>
      <c r="L368" s="6">
        <v>44</v>
      </c>
      <c r="M368" s="6"/>
      <c r="N368" s="6">
        <v>13054</v>
      </c>
      <c r="O368" s="6">
        <v>4</v>
      </c>
      <c r="P368" s="7">
        <v>4.3295019157088124</v>
      </c>
      <c r="Q368" s="7"/>
    </row>
    <row r="369" spans="1:17">
      <c r="A369" s="15">
        <v>1</v>
      </c>
      <c r="B369" t="s">
        <v>71</v>
      </c>
      <c r="C369" t="s">
        <v>72</v>
      </c>
      <c r="D369">
        <v>2001</v>
      </c>
      <c r="E369" t="s">
        <v>219</v>
      </c>
      <c r="F369" t="s">
        <v>297</v>
      </c>
      <c r="G369" s="5" t="s">
        <v>298</v>
      </c>
      <c r="H369" t="s">
        <v>299</v>
      </c>
      <c r="I369" s="6">
        <v>541</v>
      </c>
      <c r="J369" s="6">
        <v>231</v>
      </c>
      <c r="K369" s="6">
        <v>107</v>
      </c>
      <c r="L369" s="6">
        <v>44</v>
      </c>
      <c r="M369" s="6"/>
      <c r="N369" s="6">
        <v>12621</v>
      </c>
      <c r="O369" s="6">
        <v>5</v>
      </c>
      <c r="P369" s="7">
        <v>4.2882054533925178</v>
      </c>
      <c r="Q369" s="7"/>
    </row>
    <row r="370" spans="1:17">
      <c r="A370" s="15">
        <v>1</v>
      </c>
      <c r="B370" t="s">
        <v>71</v>
      </c>
      <c r="C370" t="s">
        <v>72</v>
      </c>
      <c r="D370">
        <v>2002</v>
      </c>
      <c r="E370" t="s">
        <v>219</v>
      </c>
      <c r="F370" t="s">
        <v>297</v>
      </c>
      <c r="G370" s="5" t="s">
        <v>298</v>
      </c>
      <c r="H370" t="s">
        <v>299</v>
      </c>
      <c r="I370" s="6">
        <v>597</v>
      </c>
      <c r="J370" s="6">
        <v>210</v>
      </c>
      <c r="K370" s="6">
        <v>96</v>
      </c>
      <c r="L370" s="6">
        <v>40</v>
      </c>
      <c r="M370" s="6"/>
      <c r="N370" s="6">
        <v>12987</v>
      </c>
      <c r="O370" s="6">
        <v>3</v>
      </c>
      <c r="P370" s="7">
        <v>4.5979667282809613</v>
      </c>
      <c r="Q370" s="7"/>
    </row>
    <row r="371" spans="1:17">
      <c r="A371" s="15">
        <v>1</v>
      </c>
      <c r="B371" t="s">
        <v>71</v>
      </c>
      <c r="C371" t="s">
        <v>72</v>
      </c>
      <c r="D371">
        <v>2003</v>
      </c>
      <c r="E371" t="s">
        <v>219</v>
      </c>
      <c r="F371" t="s">
        <v>297</v>
      </c>
      <c r="G371" s="5" t="s">
        <v>298</v>
      </c>
      <c r="H371" t="s">
        <v>299</v>
      </c>
      <c r="I371" s="6">
        <v>574</v>
      </c>
      <c r="J371" s="6">
        <v>250</v>
      </c>
      <c r="K371" s="6">
        <v>116</v>
      </c>
      <c r="L371" s="6">
        <v>46</v>
      </c>
      <c r="M371" s="6"/>
      <c r="N371" s="6">
        <v>13018</v>
      </c>
      <c r="O371" s="6">
        <v>10</v>
      </c>
      <c r="P371" s="7">
        <v>4.4126691266912665</v>
      </c>
      <c r="Q371" s="7"/>
    </row>
    <row r="372" spans="1:17">
      <c r="A372" s="15">
        <v>1</v>
      </c>
      <c r="B372" t="s">
        <v>71</v>
      </c>
      <c r="C372" t="s">
        <v>72</v>
      </c>
      <c r="D372">
        <v>2004</v>
      </c>
      <c r="E372" t="s">
        <v>219</v>
      </c>
      <c r="F372" t="s">
        <v>297</v>
      </c>
      <c r="G372" s="5" t="s">
        <v>298</v>
      </c>
      <c r="H372" t="s">
        <v>299</v>
      </c>
      <c r="I372" s="6">
        <v>596</v>
      </c>
      <c r="J372" s="6">
        <v>273</v>
      </c>
      <c r="K372" s="6">
        <v>134</v>
      </c>
      <c r="L372" s="6">
        <v>56</v>
      </c>
      <c r="M372" s="6"/>
      <c r="N372" s="6">
        <v>13975</v>
      </c>
      <c r="O372" s="6">
        <v>3</v>
      </c>
      <c r="P372" s="7">
        <v>4.2656742055539656</v>
      </c>
      <c r="Q372" s="7"/>
    </row>
    <row r="373" spans="1:17">
      <c r="A373" s="15">
        <v>1</v>
      </c>
      <c r="B373" t="s">
        <v>71</v>
      </c>
      <c r="C373" t="s">
        <v>72</v>
      </c>
      <c r="D373">
        <v>2005</v>
      </c>
      <c r="E373" t="s">
        <v>219</v>
      </c>
      <c r="F373" t="s">
        <v>297</v>
      </c>
      <c r="G373" s="5" t="s">
        <v>298</v>
      </c>
      <c r="H373" t="s">
        <v>299</v>
      </c>
      <c r="I373" s="6">
        <v>655</v>
      </c>
      <c r="J373" s="6">
        <v>265</v>
      </c>
      <c r="K373" s="6">
        <v>128</v>
      </c>
      <c r="L373" s="6">
        <v>61</v>
      </c>
      <c r="M373" s="6"/>
      <c r="N373" s="6">
        <v>14333</v>
      </c>
      <c r="O373" s="6">
        <v>6</v>
      </c>
      <c r="P373" s="7">
        <v>4.5717875340266634</v>
      </c>
      <c r="Q373" s="7"/>
    </row>
    <row r="374" spans="1:17">
      <c r="A374" s="15">
        <v>1</v>
      </c>
      <c r="B374" t="s">
        <v>71</v>
      </c>
      <c r="C374" t="s">
        <v>72</v>
      </c>
      <c r="D374">
        <v>2006</v>
      </c>
      <c r="E374" t="s">
        <v>219</v>
      </c>
      <c r="F374" t="s">
        <v>297</v>
      </c>
      <c r="G374" s="5" t="s">
        <v>298</v>
      </c>
      <c r="H374" t="s">
        <v>299</v>
      </c>
      <c r="I374" s="6">
        <v>660</v>
      </c>
      <c r="J374" s="6">
        <v>288</v>
      </c>
      <c r="K374" s="6">
        <v>126</v>
      </c>
      <c r="L374" s="6">
        <v>47</v>
      </c>
      <c r="M374" s="6"/>
      <c r="N374" s="6">
        <v>14869</v>
      </c>
      <c r="O374" s="6">
        <v>4</v>
      </c>
      <c r="P374" s="7">
        <v>4.4399596367305758</v>
      </c>
      <c r="Q374" s="7"/>
    </row>
    <row r="375" spans="1:17">
      <c r="A375" s="15">
        <v>1</v>
      </c>
      <c r="B375" t="s">
        <v>71</v>
      </c>
      <c r="C375" t="s">
        <v>72</v>
      </c>
      <c r="D375">
        <v>2007</v>
      </c>
      <c r="E375" t="s">
        <v>219</v>
      </c>
      <c r="F375" t="s">
        <v>297</v>
      </c>
      <c r="G375" s="5" t="s">
        <v>298</v>
      </c>
      <c r="H375" t="s">
        <v>299</v>
      </c>
      <c r="I375" s="6">
        <v>705</v>
      </c>
      <c r="J375" s="6">
        <v>289</v>
      </c>
      <c r="K375" s="6">
        <v>145</v>
      </c>
      <c r="L375" s="6">
        <v>64</v>
      </c>
      <c r="M375" s="6"/>
      <c r="N375" s="6">
        <v>15798</v>
      </c>
      <c r="O375" s="6">
        <v>5</v>
      </c>
      <c r="P375" s="7">
        <v>4.4640030393212182</v>
      </c>
      <c r="Q375" s="7"/>
    </row>
    <row r="376" spans="1:17">
      <c r="A376" s="15">
        <v>1</v>
      </c>
      <c r="B376" t="s">
        <v>71</v>
      </c>
      <c r="C376" t="s">
        <v>72</v>
      </c>
      <c r="D376">
        <v>2008</v>
      </c>
      <c r="E376" t="s">
        <v>219</v>
      </c>
      <c r="F376" t="s">
        <v>297</v>
      </c>
      <c r="G376" s="5" t="s">
        <v>298</v>
      </c>
      <c r="H376" t="s">
        <v>299</v>
      </c>
      <c r="I376" s="6">
        <v>740</v>
      </c>
      <c r="J376" s="6">
        <v>294</v>
      </c>
      <c r="K376" s="6">
        <v>138</v>
      </c>
      <c r="L376" s="6">
        <v>63</v>
      </c>
      <c r="M376" s="6"/>
      <c r="N376" s="6">
        <v>16045</v>
      </c>
      <c r="O376" s="6">
        <v>15</v>
      </c>
      <c r="P376" s="7">
        <v>4.6163443543356202</v>
      </c>
      <c r="Q376" s="7"/>
    </row>
    <row r="377" spans="1:17">
      <c r="A377" s="15">
        <v>1</v>
      </c>
      <c r="B377" t="s">
        <v>71</v>
      </c>
      <c r="C377" t="s">
        <v>72</v>
      </c>
      <c r="D377">
        <v>2009</v>
      </c>
      <c r="E377" t="s">
        <v>219</v>
      </c>
      <c r="F377" t="s">
        <v>297</v>
      </c>
      <c r="G377" s="5" t="s">
        <v>298</v>
      </c>
      <c r="H377" t="s">
        <v>299</v>
      </c>
      <c r="I377" s="6">
        <v>716</v>
      </c>
      <c r="J377" s="6">
        <v>301</v>
      </c>
      <c r="K377" s="6">
        <v>142</v>
      </c>
      <c r="L377" s="6">
        <v>62</v>
      </c>
      <c r="M377" s="6"/>
      <c r="N377" s="6">
        <v>15792</v>
      </c>
      <c r="O377" s="6">
        <v>7</v>
      </c>
      <c r="P377" s="7">
        <v>4.5359518530250238</v>
      </c>
      <c r="Q377" s="7"/>
    </row>
    <row r="378" spans="1:17">
      <c r="A378" s="15">
        <v>1</v>
      </c>
      <c r="B378" t="s">
        <v>71</v>
      </c>
      <c r="C378" t="s">
        <v>72</v>
      </c>
      <c r="D378">
        <v>2010</v>
      </c>
      <c r="E378" t="s">
        <v>219</v>
      </c>
      <c r="F378" t="s">
        <v>297</v>
      </c>
      <c r="G378" s="5" t="s">
        <v>298</v>
      </c>
      <c r="H378" t="s">
        <v>299</v>
      </c>
      <c r="I378" s="6">
        <v>637</v>
      </c>
      <c r="J378" s="6">
        <v>258</v>
      </c>
      <c r="K378" s="6">
        <v>136</v>
      </c>
      <c r="L378" s="6">
        <v>58</v>
      </c>
      <c r="M378" s="6"/>
      <c r="N378" s="6">
        <v>15924</v>
      </c>
      <c r="O378" s="6">
        <v>6</v>
      </c>
      <c r="P378" s="7">
        <v>4.0017590149516273</v>
      </c>
      <c r="Q378" s="7"/>
    </row>
    <row r="379" spans="1:17">
      <c r="A379" s="15">
        <v>1</v>
      </c>
      <c r="B379" t="s">
        <v>71</v>
      </c>
      <c r="C379" t="s">
        <v>72</v>
      </c>
      <c r="D379">
        <v>2011</v>
      </c>
      <c r="E379" t="s">
        <v>219</v>
      </c>
      <c r="F379" t="s">
        <v>297</v>
      </c>
      <c r="G379" s="5" t="s">
        <v>298</v>
      </c>
      <c r="H379" t="s">
        <v>299</v>
      </c>
      <c r="I379" s="6">
        <v>661</v>
      </c>
      <c r="J379" s="6">
        <v>271</v>
      </c>
      <c r="K379" s="6">
        <v>123</v>
      </c>
      <c r="L379" s="6">
        <v>37</v>
      </c>
      <c r="M379" s="6"/>
      <c r="N379" s="6">
        <v>14881</v>
      </c>
      <c r="O379" s="6">
        <v>5</v>
      </c>
      <c r="P379" s="7">
        <v>4.4433987631083625</v>
      </c>
      <c r="Q379" s="7"/>
    </row>
    <row r="380" spans="1:17">
      <c r="A380" s="15">
        <v>1</v>
      </c>
      <c r="B380" t="s">
        <v>71</v>
      </c>
      <c r="C380" t="s">
        <v>72</v>
      </c>
      <c r="D380">
        <v>2012</v>
      </c>
      <c r="E380" t="s">
        <v>219</v>
      </c>
      <c r="F380" t="s">
        <v>297</v>
      </c>
      <c r="G380" s="5" t="s">
        <v>298</v>
      </c>
      <c r="H380" t="s">
        <v>299</v>
      </c>
      <c r="I380" s="6">
        <v>667</v>
      </c>
      <c r="J380" s="6">
        <v>284</v>
      </c>
      <c r="K380" s="6">
        <v>133</v>
      </c>
      <c r="L380" s="6">
        <v>53</v>
      </c>
      <c r="M380" s="6"/>
      <c r="N380" s="36">
        <v>14370</v>
      </c>
      <c r="O380" s="6">
        <v>4</v>
      </c>
      <c r="P380" s="7">
        <v>4.6429068634275374</v>
      </c>
      <c r="Q380" s="7"/>
    </row>
    <row r="381" spans="1:17">
      <c r="A381" s="15">
        <v>1</v>
      </c>
      <c r="B381" t="s">
        <v>71</v>
      </c>
      <c r="C381" t="s">
        <v>72</v>
      </c>
      <c r="D381">
        <v>2013</v>
      </c>
      <c r="E381" t="s">
        <v>219</v>
      </c>
      <c r="F381" t="s">
        <v>297</v>
      </c>
      <c r="G381" s="5" t="s">
        <v>298</v>
      </c>
      <c r="H381" t="s">
        <v>299</v>
      </c>
      <c r="I381" s="6">
        <v>601</v>
      </c>
      <c r="J381" s="6">
        <v>227</v>
      </c>
      <c r="K381" s="6">
        <v>111</v>
      </c>
      <c r="L381" s="6">
        <v>44</v>
      </c>
      <c r="M381" s="6"/>
      <c r="N381" s="36">
        <v>13932</v>
      </c>
      <c r="O381" s="6">
        <v>1</v>
      </c>
      <c r="P381" s="7">
        <v>4.3141195894049247</v>
      </c>
      <c r="Q381" s="7"/>
    </row>
    <row r="382" spans="1:17">
      <c r="A382" s="15">
        <v>1</v>
      </c>
      <c r="B382" t="s">
        <v>71</v>
      </c>
      <c r="C382" t="s">
        <v>72</v>
      </c>
      <c r="D382">
        <v>2014</v>
      </c>
      <c r="E382" t="s">
        <v>219</v>
      </c>
      <c r="F382" t="s">
        <v>297</v>
      </c>
      <c r="G382" s="5" t="s">
        <v>298</v>
      </c>
      <c r="H382" t="s">
        <v>299</v>
      </c>
      <c r="I382" s="6">
        <v>632</v>
      </c>
      <c r="J382" s="6">
        <v>233</v>
      </c>
      <c r="K382" s="6">
        <v>80</v>
      </c>
      <c r="L382" s="6">
        <v>34</v>
      </c>
      <c r="M382" s="6"/>
      <c r="N382" s="67">
        <v>13784</v>
      </c>
      <c r="O382" s="6">
        <v>0</v>
      </c>
      <c r="P382" s="7">
        <v>4.5850261172373763</v>
      </c>
      <c r="Q382" s="7"/>
    </row>
    <row r="383" spans="1:17">
      <c r="A383" s="15">
        <v>1</v>
      </c>
      <c r="B383" t="s">
        <v>71</v>
      </c>
      <c r="C383" t="s">
        <v>72</v>
      </c>
      <c r="D383">
        <v>2015</v>
      </c>
      <c r="E383" t="s">
        <v>219</v>
      </c>
      <c r="F383" t="s">
        <v>297</v>
      </c>
      <c r="G383" s="5" t="s">
        <v>298</v>
      </c>
      <c r="H383" t="s">
        <v>299</v>
      </c>
      <c r="I383" s="6">
        <v>589</v>
      </c>
      <c r="J383" s="6">
        <v>243</v>
      </c>
      <c r="K383" s="6">
        <v>120</v>
      </c>
      <c r="L383" s="6">
        <v>48</v>
      </c>
      <c r="M383" s="6"/>
      <c r="N383" s="67">
        <v>14051</v>
      </c>
      <c r="O383" s="6">
        <v>1</v>
      </c>
      <c r="P383" s="7">
        <v>4.1921708185053381</v>
      </c>
      <c r="Q383" s="7"/>
    </row>
    <row r="384" spans="1:17">
      <c r="A384" s="15">
        <v>1</v>
      </c>
      <c r="B384" t="s">
        <v>73</v>
      </c>
      <c r="C384" t="s">
        <v>74</v>
      </c>
      <c r="D384">
        <v>2000</v>
      </c>
      <c r="E384" t="s">
        <v>219</v>
      </c>
      <c r="F384" t="s">
        <v>300</v>
      </c>
      <c r="G384" t="s">
        <v>238</v>
      </c>
      <c r="I384" s="50">
        <v>2449</v>
      </c>
      <c r="J384" s="6">
        <v>946</v>
      </c>
      <c r="K384" s="6">
        <v>430</v>
      </c>
      <c r="L384" s="6">
        <v>157</v>
      </c>
      <c r="M384" s="6"/>
      <c r="N384" s="6">
        <v>56538</v>
      </c>
      <c r="O384" s="6">
        <v>79</v>
      </c>
      <c r="P384" s="7">
        <v>4.3376609575089899</v>
      </c>
      <c r="Q384" s="7"/>
    </row>
    <row r="385" spans="1:17">
      <c r="A385" s="15">
        <v>1</v>
      </c>
      <c r="B385" t="s">
        <v>73</v>
      </c>
      <c r="C385" t="s">
        <v>74</v>
      </c>
      <c r="D385">
        <v>2001</v>
      </c>
      <c r="E385" t="s">
        <v>219</v>
      </c>
      <c r="F385" t="s">
        <v>300</v>
      </c>
      <c r="G385" t="s">
        <v>238</v>
      </c>
      <c r="I385" s="50">
        <v>2381</v>
      </c>
      <c r="J385" s="6">
        <v>905</v>
      </c>
      <c r="K385" s="6">
        <v>401</v>
      </c>
      <c r="L385" s="6">
        <v>167</v>
      </c>
      <c r="M385" s="6"/>
      <c r="N385" s="6">
        <v>55785</v>
      </c>
      <c r="O385" s="6">
        <v>51</v>
      </c>
      <c r="P385" s="7">
        <v>4.272078085190369</v>
      </c>
      <c r="Q385" s="7"/>
    </row>
    <row r="386" spans="1:17">
      <c r="A386" s="15">
        <v>1</v>
      </c>
      <c r="B386" t="s">
        <v>73</v>
      </c>
      <c r="C386" t="s">
        <v>74</v>
      </c>
      <c r="D386">
        <v>2002</v>
      </c>
      <c r="E386" t="s">
        <v>219</v>
      </c>
      <c r="F386" t="s">
        <v>300</v>
      </c>
      <c r="G386" t="s">
        <v>238</v>
      </c>
      <c r="I386" s="50">
        <v>2356</v>
      </c>
      <c r="J386" s="6">
        <v>890</v>
      </c>
      <c r="K386" s="6">
        <v>410</v>
      </c>
      <c r="L386" s="6">
        <v>181</v>
      </c>
      <c r="M386" s="6"/>
      <c r="N386" s="6">
        <v>55333</v>
      </c>
      <c r="O386" s="6">
        <v>23</v>
      </c>
      <c r="P386" s="7">
        <v>4.2596275537877419</v>
      </c>
      <c r="Q386" s="7"/>
    </row>
    <row r="387" spans="1:17">
      <c r="A387" s="15">
        <v>1</v>
      </c>
      <c r="B387" t="s">
        <v>73</v>
      </c>
      <c r="C387" t="s">
        <v>74</v>
      </c>
      <c r="D387">
        <v>2003</v>
      </c>
      <c r="E387" t="s">
        <v>219</v>
      </c>
      <c r="F387" t="s">
        <v>300</v>
      </c>
      <c r="G387" t="s">
        <v>238</v>
      </c>
      <c r="I387" s="50">
        <v>2288</v>
      </c>
      <c r="J387" s="6">
        <v>850</v>
      </c>
      <c r="K387" s="6">
        <v>346</v>
      </c>
      <c r="L387" s="6">
        <v>136</v>
      </c>
      <c r="M387" s="6"/>
      <c r="N387" s="6">
        <v>56449</v>
      </c>
      <c r="O387" s="6">
        <v>23</v>
      </c>
      <c r="P387" s="7">
        <v>4.0548683231134586</v>
      </c>
      <c r="Q387" s="7"/>
    </row>
    <row r="388" spans="1:17">
      <c r="A388" s="15">
        <v>1</v>
      </c>
      <c r="B388" t="s">
        <v>73</v>
      </c>
      <c r="C388" t="s">
        <v>74</v>
      </c>
      <c r="D388">
        <v>2004</v>
      </c>
      <c r="E388" t="s">
        <v>219</v>
      </c>
      <c r="F388" t="s">
        <v>300</v>
      </c>
      <c r="G388" t="s">
        <v>238</v>
      </c>
      <c r="I388" s="50">
        <v>2392</v>
      </c>
      <c r="J388" s="6">
        <v>945</v>
      </c>
      <c r="K388" s="6">
        <v>444</v>
      </c>
      <c r="L388" s="6">
        <v>175</v>
      </c>
      <c r="M388" s="6"/>
      <c r="N388" s="6">
        <v>57569</v>
      </c>
      <c r="O388" s="6">
        <v>24</v>
      </c>
      <c r="P388" s="7">
        <v>4.1567468937353382</v>
      </c>
      <c r="Q388" s="7"/>
    </row>
    <row r="389" spans="1:17">
      <c r="A389" s="15">
        <v>1</v>
      </c>
      <c r="B389" t="s">
        <v>73</v>
      </c>
      <c r="C389" t="s">
        <v>74</v>
      </c>
      <c r="D389">
        <v>2005</v>
      </c>
      <c r="E389" t="s">
        <v>219</v>
      </c>
      <c r="F389" t="s">
        <v>300</v>
      </c>
      <c r="G389" t="s">
        <v>238</v>
      </c>
      <c r="I389" s="50">
        <v>2369</v>
      </c>
      <c r="J389" s="6">
        <v>888</v>
      </c>
      <c r="K389" s="6">
        <v>401</v>
      </c>
      <c r="L389" s="6">
        <v>142</v>
      </c>
      <c r="M389" s="6"/>
      <c r="N389" s="6">
        <v>57635</v>
      </c>
      <c r="O389" s="6">
        <v>37</v>
      </c>
      <c r="P389" s="7">
        <v>4.1129900343761943</v>
      </c>
      <c r="Q389" s="7"/>
    </row>
    <row r="390" spans="1:17">
      <c r="A390" s="15">
        <v>1</v>
      </c>
      <c r="B390" t="s">
        <v>73</v>
      </c>
      <c r="C390" t="s">
        <v>74</v>
      </c>
      <c r="D390">
        <v>2006</v>
      </c>
      <c r="E390" t="s">
        <v>219</v>
      </c>
      <c r="F390" t="s">
        <v>300</v>
      </c>
      <c r="G390" t="s">
        <v>238</v>
      </c>
      <c r="I390" s="50">
        <v>2523</v>
      </c>
      <c r="J390" s="6">
        <v>913</v>
      </c>
      <c r="K390" s="6">
        <v>398</v>
      </c>
      <c r="L390" s="6">
        <v>150</v>
      </c>
      <c r="M390" s="6"/>
      <c r="N390" s="6">
        <v>58859</v>
      </c>
      <c r="O390" s="6">
        <v>29</v>
      </c>
      <c r="P390" s="7">
        <v>4.2886282508924021</v>
      </c>
      <c r="Q390" s="7"/>
    </row>
    <row r="391" spans="1:17">
      <c r="A391" s="15">
        <v>1</v>
      </c>
      <c r="B391" t="s">
        <v>73</v>
      </c>
      <c r="C391" t="s">
        <v>74</v>
      </c>
      <c r="D391">
        <v>2007</v>
      </c>
      <c r="E391" t="s">
        <v>219</v>
      </c>
      <c r="F391" t="s">
        <v>300</v>
      </c>
      <c r="G391" t="s">
        <v>238</v>
      </c>
      <c r="I391" s="50">
        <v>2520</v>
      </c>
      <c r="J391" s="6">
        <v>963</v>
      </c>
      <c r="K391" s="6">
        <v>422</v>
      </c>
      <c r="L391" s="6">
        <v>156</v>
      </c>
      <c r="M391" s="6"/>
      <c r="N391" s="6">
        <v>58727</v>
      </c>
      <c r="O391" s="6">
        <v>372</v>
      </c>
      <c r="P391" s="7">
        <v>4.3183960243338193</v>
      </c>
      <c r="Q391" s="7"/>
    </row>
    <row r="392" spans="1:17">
      <c r="A392" s="15">
        <v>1</v>
      </c>
      <c r="B392" t="s">
        <v>73</v>
      </c>
      <c r="C392" t="s">
        <v>74</v>
      </c>
      <c r="D392">
        <v>2008</v>
      </c>
      <c r="E392" t="s">
        <v>219</v>
      </c>
      <c r="F392" t="s">
        <v>300</v>
      </c>
      <c r="G392" t="s">
        <v>238</v>
      </c>
      <c r="I392" s="50">
        <v>2446</v>
      </c>
      <c r="J392" s="6">
        <v>971</v>
      </c>
      <c r="K392" s="6">
        <v>437</v>
      </c>
      <c r="L392" s="6">
        <v>168</v>
      </c>
      <c r="M392" s="6"/>
      <c r="N392" s="6">
        <v>59607</v>
      </c>
      <c r="O392" s="6">
        <v>16</v>
      </c>
      <c r="P392" s="7">
        <v>4.1046466748334485</v>
      </c>
      <c r="Q392" s="7"/>
    </row>
    <row r="393" spans="1:17">
      <c r="A393" s="15">
        <v>1</v>
      </c>
      <c r="B393" t="s">
        <v>73</v>
      </c>
      <c r="C393" t="s">
        <v>74</v>
      </c>
      <c r="D393">
        <v>2009</v>
      </c>
      <c r="E393" t="s">
        <v>219</v>
      </c>
      <c r="F393" t="s">
        <v>300</v>
      </c>
      <c r="G393" t="s">
        <v>238</v>
      </c>
      <c r="I393" s="50">
        <v>2606</v>
      </c>
      <c r="J393" s="6">
        <v>973</v>
      </c>
      <c r="K393" s="6">
        <v>413</v>
      </c>
      <c r="L393" s="6">
        <v>180</v>
      </c>
      <c r="M393" s="6"/>
      <c r="N393" s="6">
        <v>60583</v>
      </c>
      <c r="O393" s="6">
        <v>13</v>
      </c>
      <c r="P393" s="7">
        <v>4.3024599636783885</v>
      </c>
      <c r="Q393" s="7"/>
    </row>
    <row r="394" spans="1:17">
      <c r="A394" s="15">
        <v>1</v>
      </c>
      <c r="B394" t="s">
        <v>73</v>
      </c>
      <c r="C394" t="s">
        <v>74</v>
      </c>
      <c r="D394">
        <v>2010</v>
      </c>
      <c r="E394" t="s">
        <v>219</v>
      </c>
      <c r="F394" t="s">
        <v>300</v>
      </c>
      <c r="G394" t="s">
        <v>238</v>
      </c>
      <c r="I394" s="50">
        <v>2640</v>
      </c>
      <c r="J394" s="6">
        <v>955</v>
      </c>
      <c r="K394" s="6">
        <v>409</v>
      </c>
      <c r="L394" s="6">
        <v>156</v>
      </c>
      <c r="M394" s="6"/>
      <c r="N394" s="6">
        <v>61192</v>
      </c>
      <c r="O394" s="6">
        <v>9</v>
      </c>
      <c r="P394" s="7">
        <v>4.3149240802183613</v>
      </c>
      <c r="Q394" s="7"/>
    </row>
    <row r="395" spans="1:17">
      <c r="A395" s="15">
        <v>1</v>
      </c>
      <c r="B395" t="s">
        <v>73</v>
      </c>
      <c r="C395" t="s">
        <v>74</v>
      </c>
      <c r="D395">
        <v>2011</v>
      </c>
      <c r="E395" t="s">
        <v>219</v>
      </c>
      <c r="F395" t="s">
        <v>300</v>
      </c>
      <c r="G395" t="s">
        <v>238</v>
      </c>
      <c r="I395" s="50">
        <v>2470</v>
      </c>
      <c r="J395" s="6">
        <v>924</v>
      </c>
      <c r="K395" s="6">
        <v>436</v>
      </c>
      <c r="L395" s="6">
        <v>171</v>
      </c>
      <c r="M395" s="6"/>
      <c r="N395" s="6">
        <v>60094</v>
      </c>
      <c r="O395" s="6">
        <v>17</v>
      </c>
      <c r="P395" s="7">
        <v>4.1113903823426607</v>
      </c>
      <c r="Q395" s="7"/>
    </row>
    <row r="396" spans="1:17">
      <c r="A396" s="15">
        <v>1</v>
      </c>
      <c r="B396" t="s">
        <v>73</v>
      </c>
      <c r="C396" t="s">
        <v>74</v>
      </c>
      <c r="D396">
        <v>2012</v>
      </c>
      <c r="E396" t="s">
        <v>219</v>
      </c>
      <c r="F396" t="s">
        <v>300</v>
      </c>
      <c r="G396" t="s">
        <v>238</v>
      </c>
      <c r="I396" s="50">
        <v>2420</v>
      </c>
      <c r="J396" s="6">
        <v>862</v>
      </c>
      <c r="K396" s="6">
        <v>371</v>
      </c>
      <c r="L396" s="6">
        <v>140</v>
      </c>
      <c r="M396" s="6"/>
      <c r="N396" s="6">
        <v>59693</v>
      </c>
      <c r="O396" s="6">
        <v>13</v>
      </c>
      <c r="P396" s="7">
        <v>4.0549597855227884</v>
      </c>
      <c r="Q396" s="7"/>
    </row>
    <row r="397" spans="1:17">
      <c r="A397" s="15">
        <v>1</v>
      </c>
      <c r="B397" t="s">
        <v>73</v>
      </c>
      <c r="C397" t="s">
        <v>74</v>
      </c>
      <c r="D397">
        <v>2013</v>
      </c>
      <c r="E397" t="s">
        <v>219</v>
      </c>
      <c r="F397" t="s">
        <v>300</v>
      </c>
      <c r="G397" t="s">
        <v>238</v>
      </c>
      <c r="I397" s="50">
        <v>2385</v>
      </c>
      <c r="J397" s="6">
        <v>840</v>
      </c>
      <c r="K397" s="6">
        <v>359</v>
      </c>
      <c r="L397" s="6">
        <v>125</v>
      </c>
      <c r="M397" s="6"/>
      <c r="N397" s="6">
        <v>58372</v>
      </c>
      <c r="O397" s="6">
        <v>22</v>
      </c>
      <c r="P397" s="7">
        <v>4.0874035989717221</v>
      </c>
      <c r="Q397" s="7"/>
    </row>
    <row r="398" spans="1:17">
      <c r="A398" s="15">
        <v>1</v>
      </c>
      <c r="B398" s="15" t="s">
        <v>73</v>
      </c>
      <c r="C398" s="15" t="s">
        <v>74</v>
      </c>
      <c r="D398" s="15">
        <v>2014</v>
      </c>
      <c r="E398" t="s">
        <v>219</v>
      </c>
      <c r="F398" t="s">
        <v>300</v>
      </c>
      <c r="G398" t="s">
        <v>75</v>
      </c>
      <c r="I398" s="50">
        <v>2403</v>
      </c>
      <c r="J398" s="9">
        <v>944</v>
      </c>
      <c r="K398" s="9">
        <v>420</v>
      </c>
      <c r="L398" s="9">
        <v>170</v>
      </c>
      <c r="M398" s="9"/>
      <c r="N398" s="9">
        <v>57640</v>
      </c>
      <c r="O398" s="9">
        <v>30</v>
      </c>
      <c r="P398" s="7">
        <v>4.1711508418677319</v>
      </c>
      <c r="Q398" s="7"/>
    </row>
    <row r="399" spans="1:17">
      <c r="A399" s="15">
        <v>1</v>
      </c>
      <c r="B399" t="s">
        <v>73</v>
      </c>
      <c r="C399" t="s">
        <v>74</v>
      </c>
      <c r="D399">
        <v>2015</v>
      </c>
      <c r="E399" t="s">
        <v>219</v>
      </c>
      <c r="F399" t="s">
        <v>300</v>
      </c>
      <c r="G399" s="5" t="s">
        <v>301</v>
      </c>
      <c r="I399" s="50">
        <v>2331</v>
      </c>
      <c r="J399" s="6">
        <v>964</v>
      </c>
      <c r="K399" s="6">
        <v>433</v>
      </c>
      <c r="L399" s="6">
        <v>197</v>
      </c>
      <c r="M399" s="6"/>
      <c r="N399" s="6">
        <v>55588</v>
      </c>
      <c r="O399" s="6">
        <v>55</v>
      </c>
      <c r="P399" s="7">
        <v>4.1975041866998</v>
      </c>
      <c r="Q399" s="7"/>
    </row>
    <row r="400" spans="1:17">
      <c r="A400">
        <v>1</v>
      </c>
      <c r="B400" t="s">
        <v>76</v>
      </c>
      <c r="C400" t="s">
        <v>77</v>
      </c>
      <c r="D400">
        <v>2012</v>
      </c>
      <c r="E400" t="s">
        <v>219</v>
      </c>
      <c r="F400" s="10" t="s">
        <v>303</v>
      </c>
      <c r="G400" t="s">
        <v>302</v>
      </c>
      <c r="N400" s="48">
        <v>776066</v>
      </c>
      <c r="P400" s="7">
        <v>7.4</v>
      </c>
      <c r="Q400" s="7"/>
    </row>
    <row r="401" spans="1:17">
      <c r="A401">
        <v>1</v>
      </c>
      <c r="B401" t="s">
        <v>76</v>
      </c>
      <c r="C401" t="s">
        <v>77</v>
      </c>
      <c r="D401">
        <v>2013</v>
      </c>
      <c r="E401" t="s">
        <v>219</v>
      </c>
      <c r="F401" s="10" t="s">
        <v>303</v>
      </c>
      <c r="G401" t="s">
        <v>302</v>
      </c>
      <c r="J401" s="15"/>
      <c r="N401" s="48">
        <v>766047</v>
      </c>
      <c r="P401" s="7">
        <v>7.4</v>
      </c>
      <c r="Q401" s="7"/>
    </row>
    <row r="402" spans="1:17">
      <c r="A402">
        <v>1</v>
      </c>
      <c r="B402" t="s">
        <v>76</v>
      </c>
      <c r="C402" t="s">
        <v>77</v>
      </c>
      <c r="D402">
        <v>2014</v>
      </c>
      <c r="E402" t="s">
        <v>219</v>
      </c>
      <c r="F402" s="10" t="s">
        <v>303</v>
      </c>
      <c r="G402" t="s">
        <v>302</v>
      </c>
      <c r="N402" s="48">
        <v>769117</v>
      </c>
      <c r="P402" s="7">
        <v>7.5</v>
      </c>
      <c r="Q402" s="7"/>
    </row>
    <row r="403" spans="1:17">
      <c r="A403">
        <v>1</v>
      </c>
      <c r="B403" t="s">
        <v>76</v>
      </c>
      <c r="C403" t="s">
        <v>77</v>
      </c>
      <c r="D403">
        <v>2015</v>
      </c>
      <c r="E403" t="s">
        <v>219</v>
      </c>
      <c r="F403" s="10" t="s">
        <v>303</v>
      </c>
      <c r="G403" t="s">
        <v>302</v>
      </c>
      <c r="N403" s="48">
        <v>772517</v>
      </c>
      <c r="P403" s="7">
        <v>7.6</v>
      </c>
      <c r="Q403" s="7"/>
    </row>
    <row r="404" spans="1:17">
      <c r="A404">
        <v>2</v>
      </c>
      <c r="B404" t="s">
        <v>78</v>
      </c>
      <c r="C404" t="s">
        <v>79</v>
      </c>
      <c r="D404">
        <v>2000</v>
      </c>
      <c r="E404" t="s">
        <v>219</v>
      </c>
      <c r="F404" t="s">
        <v>304</v>
      </c>
      <c r="G404" t="s">
        <v>238</v>
      </c>
      <c r="I404" s="6">
        <v>2862</v>
      </c>
      <c r="J404" s="6"/>
      <c r="K404" s="6"/>
      <c r="L404" s="6"/>
      <c r="M404" s="6"/>
      <c r="N404" s="6">
        <v>48800</v>
      </c>
      <c r="P404" s="7">
        <v>5.8647540983606552</v>
      </c>
      <c r="Q404" s="7"/>
    </row>
    <row r="405" spans="1:17">
      <c r="A405">
        <v>2</v>
      </c>
      <c r="B405" t="s">
        <v>78</v>
      </c>
      <c r="C405" t="s">
        <v>79</v>
      </c>
      <c r="D405">
        <v>2001</v>
      </c>
      <c r="E405" t="s">
        <v>219</v>
      </c>
      <c r="F405" t="s">
        <v>304</v>
      </c>
      <c r="G405" t="s">
        <v>238</v>
      </c>
      <c r="I405" s="6">
        <v>3047</v>
      </c>
      <c r="J405" s="6"/>
      <c r="K405" s="6"/>
      <c r="L405" s="6"/>
      <c r="M405" s="6"/>
      <c r="N405" s="6">
        <v>47589</v>
      </c>
      <c r="P405" s="7">
        <v>6.4027401290214128</v>
      </c>
      <c r="Q405" s="7"/>
    </row>
    <row r="406" spans="1:17">
      <c r="A406">
        <v>2</v>
      </c>
      <c r="B406" t="s">
        <v>78</v>
      </c>
      <c r="C406" t="s">
        <v>79</v>
      </c>
      <c r="D406">
        <v>2002</v>
      </c>
      <c r="E406" t="s">
        <v>219</v>
      </c>
      <c r="F406" t="s">
        <v>304</v>
      </c>
      <c r="G406" t="s">
        <v>238</v>
      </c>
      <c r="I406" s="6">
        <v>2930</v>
      </c>
      <c r="J406" s="6"/>
      <c r="K406" s="6"/>
      <c r="L406" s="6"/>
      <c r="M406" s="6"/>
      <c r="N406" s="6">
        <v>46605</v>
      </c>
      <c r="P406" s="7">
        <v>6.2868790902263703</v>
      </c>
      <c r="Q406" s="7"/>
    </row>
    <row r="407" spans="1:17">
      <c r="A407">
        <v>2</v>
      </c>
      <c r="B407" t="s">
        <v>78</v>
      </c>
      <c r="C407" t="s">
        <v>79</v>
      </c>
      <c r="D407">
        <v>2003</v>
      </c>
      <c r="E407" t="s">
        <v>219</v>
      </c>
      <c r="F407" t="s">
        <v>304</v>
      </c>
      <c r="G407" t="s">
        <v>238</v>
      </c>
      <c r="I407" s="6">
        <v>3147</v>
      </c>
      <c r="J407" s="6"/>
      <c r="K407" s="6"/>
      <c r="L407" s="6"/>
      <c r="M407" s="6"/>
      <c r="N407" s="6">
        <v>46194</v>
      </c>
      <c r="P407" s="7">
        <v>6.8125730614365496</v>
      </c>
      <c r="Q407" s="7"/>
    </row>
    <row r="408" spans="1:17">
      <c r="A408">
        <v>2</v>
      </c>
      <c r="B408" t="s">
        <v>78</v>
      </c>
      <c r="C408" t="s">
        <v>79</v>
      </c>
      <c r="D408">
        <v>2004</v>
      </c>
      <c r="E408" t="s">
        <v>219</v>
      </c>
      <c r="F408" t="s">
        <v>304</v>
      </c>
      <c r="G408" t="s">
        <v>238</v>
      </c>
      <c r="I408" s="6">
        <v>2714</v>
      </c>
      <c r="J408" s="6"/>
      <c r="K408" s="6"/>
      <c r="L408" s="6"/>
      <c r="M408" s="6"/>
      <c r="N408" s="6">
        <v>49572</v>
      </c>
      <c r="P408" s="7">
        <v>5.4748648430565643</v>
      </c>
      <c r="Q408" s="7"/>
    </row>
    <row r="409" spans="1:17">
      <c r="A409">
        <v>2</v>
      </c>
      <c r="B409" t="s">
        <v>78</v>
      </c>
      <c r="C409" t="s">
        <v>79</v>
      </c>
      <c r="D409">
        <v>2005</v>
      </c>
      <c r="E409" t="s">
        <v>219</v>
      </c>
      <c r="F409" t="s">
        <v>304</v>
      </c>
      <c r="G409" t="s">
        <v>238</v>
      </c>
      <c r="I409" s="6">
        <v>2788</v>
      </c>
      <c r="J409" s="6"/>
      <c r="K409" s="6"/>
      <c r="L409" s="6"/>
      <c r="M409" s="6"/>
      <c r="N409" s="6">
        <v>46512</v>
      </c>
      <c r="P409" s="7">
        <v>5.9941520467836256</v>
      </c>
      <c r="Q409" s="7"/>
    </row>
    <row r="410" spans="1:17">
      <c r="A410">
        <v>2</v>
      </c>
      <c r="B410" t="s">
        <v>78</v>
      </c>
      <c r="C410" t="s">
        <v>79</v>
      </c>
      <c r="D410">
        <v>2006</v>
      </c>
      <c r="E410" t="s">
        <v>219</v>
      </c>
      <c r="F410" t="s">
        <v>304</v>
      </c>
      <c r="G410" t="s">
        <v>238</v>
      </c>
      <c r="I410" s="6">
        <v>2523</v>
      </c>
      <c r="J410" s="6"/>
      <c r="K410" s="6"/>
      <c r="L410" s="6"/>
      <c r="M410" s="6"/>
      <c r="N410" s="6">
        <v>47795</v>
      </c>
      <c r="P410" s="7">
        <v>5.2787948530180984</v>
      </c>
      <c r="Q410" s="7"/>
    </row>
    <row r="411" spans="1:17">
      <c r="A411">
        <v>2</v>
      </c>
      <c r="B411" t="s">
        <v>78</v>
      </c>
      <c r="C411" t="s">
        <v>79</v>
      </c>
      <c r="D411">
        <v>2007</v>
      </c>
      <c r="E411" t="s">
        <v>219</v>
      </c>
      <c r="F411" t="s">
        <v>304</v>
      </c>
      <c r="G411" t="s">
        <v>238</v>
      </c>
      <c r="I411" s="6">
        <v>2621</v>
      </c>
      <c r="J411" s="6"/>
      <c r="K411" s="6"/>
      <c r="L411" s="6"/>
      <c r="M411" s="6"/>
      <c r="N411" s="6">
        <v>49287</v>
      </c>
      <c r="P411" s="7">
        <v>5.3178322884330553</v>
      </c>
      <c r="Q411" s="7"/>
    </row>
    <row r="412" spans="1:17">
      <c r="A412">
        <v>1</v>
      </c>
      <c r="B412" t="s">
        <v>78</v>
      </c>
      <c r="C412" t="s">
        <v>79</v>
      </c>
      <c r="D412">
        <v>2008</v>
      </c>
      <c r="E412" t="s">
        <v>219</v>
      </c>
      <c r="F412" t="s">
        <v>304</v>
      </c>
      <c r="G412" t="s">
        <v>238</v>
      </c>
      <c r="I412" s="6">
        <v>2677</v>
      </c>
      <c r="J412" s="6"/>
      <c r="K412" s="6"/>
      <c r="L412" s="6"/>
      <c r="M412" s="6"/>
      <c r="N412" s="6">
        <v>56565</v>
      </c>
      <c r="P412" s="7">
        <v>4.7326085034915577</v>
      </c>
      <c r="Q412" s="7"/>
    </row>
    <row r="413" spans="1:17">
      <c r="A413">
        <v>1</v>
      </c>
      <c r="B413" t="s">
        <v>78</v>
      </c>
      <c r="C413" t="s">
        <v>79</v>
      </c>
      <c r="D413">
        <v>2009</v>
      </c>
      <c r="E413" t="s">
        <v>219</v>
      </c>
      <c r="F413" t="s">
        <v>304</v>
      </c>
      <c r="G413" t="s">
        <v>238</v>
      </c>
      <c r="I413" s="6">
        <v>3300</v>
      </c>
      <c r="J413" s="6"/>
      <c r="K413" s="6"/>
      <c r="L413" s="6"/>
      <c r="M413" s="6"/>
      <c r="N413" s="6">
        <v>63377</v>
      </c>
      <c r="P413" s="7">
        <v>5.2069362702557704</v>
      </c>
      <c r="Q413" s="7"/>
    </row>
    <row r="414" spans="1:17">
      <c r="A414">
        <v>1</v>
      </c>
      <c r="B414" t="s">
        <v>78</v>
      </c>
      <c r="C414" t="s">
        <v>79</v>
      </c>
      <c r="D414">
        <v>2010</v>
      </c>
      <c r="E414" t="s">
        <v>219</v>
      </c>
      <c r="F414" t="s">
        <v>304</v>
      </c>
      <c r="G414" t="s">
        <v>238</v>
      </c>
      <c r="I414" s="6">
        <v>2954</v>
      </c>
      <c r="J414" s="6"/>
      <c r="K414" s="6"/>
      <c r="L414" s="6"/>
      <c r="M414" s="6"/>
      <c r="N414" s="6">
        <v>62585</v>
      </c>
      <c r="P414" s="7">
        <v>4.7199808260765357</v>
      </c>
      <c r="Q414" s="7"/>
    </row>
    <row r="415" spans="1:17">
      <c r="A415">
        <v>1</v>
      </c>
      <c r="B415" t="s">
        <v>78</v>
      </c>
      <c r="C415" t="s">
        <v>79</v>
      </c>
      <c r="D415">
        <v>2011</v>
      </c>
      <c r="E415" t="s">
        <v>219</v>
      </c>
      <c r="F415" t="s">
        <v>304</v>
      </c>
      <c r="G415" t="s">
        <v>238</v>
      </c>
      <c r="I415" s="6">
        <v>2338</v>
      </c>
      <c r="J415" s="6">
        <v>874</v>
      </c>
      <c r="K415" s="6">
        <v>387</v>
      </c>
      <c r="L415" s="6">
        <v>161</v>
      </c>
      <c r="M415" s="6"/>
      <c r="N415" s="6">
        <v>58014</v>
      </c>
      <c r="P415" s="7">
        <v>4.030061709242597</v>
      </c>
      <c r="Q415" s="7"/>
    </row>
    <row r="416" spans="1:17">
      <c r="A416">
        <v>1</v>
      </c>
      <c r="B416" t="s">
        <v>78</v>
      </c>
      <c r="C416" t="s">
        <v>79</v>
      </c>
      <c r="D416">
        <v>2012</v>
      </c>
      <c r="E416" t="s">
        <v>219</v>
      </c>
      <c r="F416" t="s">
        <v>304</v>
      </c>
      <c r="G416" t="s">
        <v>238</v>
      </c>
      <c r="I416" s="6">
        <v>3079</v>
      </c>
      <c r="J416" s="6">
        <v>1132</v>
      </c>
      <c r="K416" s="6">
        <v>524</v>
      </c>
      <c r="L416" s="6">
        <v>190</v>
      </c>
      <c r="M416" s="6"/>
      <c r="N416" s="6">
        <v>57031</v>
      </c>
      <c r="P416" s="7">
        <v>5.3988181866002707</v>
      </c>
      <c r="Q416" s="7"/>
    </row>
    <row r="417" spans="1:17">
      <c r="A417">
        <v>1</v>
      </c>
      <c r="B417" t="s">
        <v>78</v>
      </c>
      <c r="C417" t="s">
        <v>79</v>
      </c>
      <c r="D417">
        <v>2013</v>
      </c>
      <c r="E417" t="s">
        <v>219</v>
      </c>
      <c r="F417" t="s">
        <v>304</v>
      </c>
      <c r="G417" t="s">
        <v>238</v>
      </c>
      <c r="I417" s="6">
        <v>3112</v>
      </c>
      <c r="J417" s="6">
        <v>1110</v>
      </c>
      <c r="K417" s="6">
        <v>502</v>
      </c>
      <c r="L417" s="6">
        <v>165</v>
      </c>
      <c r="M417" s="6"/>
      <c r="N417" s="6">
        <v>57878</v>
      </c>
      <c r="P417" s="7">
        <v>5.3768271191126162</v>
      </c>
      <c r="Q417" s="7"/>
    </row>
    <row r="418" spans="1:17">
      <c r="A418">
        <v>1</v>
      </c>
      <c r="B418" t="s">
        <v>78</v>
      </c>
      <c r="C418" t="s">
        <v>79</v>
      </c>
      <c r="D418">
        <v>2014</v>
      </c>
      <c r="E418" t="s">
        <v>219</v>
      </c>
      <c r="F418" t="s">
        <v>304</v>
      </c>
      <c r="G418" t="s">
        <v>238</v>
      </c>
      <c r="I418" s="6">
        <v>3397</v>
      </c>
      <c r="J418" s="6">
        <v>1239</v>
      </c>
      <c r="K418" s="6">
        <v>511</v>
      </c>
      <c r="L418" s="6">
        <v>174</v>
      </c>
      <c r="M418" s="6"/>
      <c r="N418" s="6">
        <v>60635</v>
      </c>
      <c r="P418" s="7">
        <v>5.602374866001484</v>
      </c>
      <c r="Q418" s="7"/>
    </row>
    <row r="419" spans="1:17">
      <c r="A419">
        <v>1</v>
      </c>
      <c r="B419" t="s">
        <v>78</v>
      </c>
      <c r="C419" t="s">
        <v>79</v>
      </c>
      <c r="D419">
        <v>2015</v>
      </c>
      <c r="E419" t="s">
        <v>219</v>
      </c>
      <c r="F419" t="s">
        <v>304</v>
      </c>
      <c r="G419" t="s">
        <v>238</v>
      </c>
      <c r="I419" s="6">
        <v>3454</v>
      </c>
      <c r="J419" s="6">
        <v>1244</v>
      </c>
      <c r="K419" s="6">
        <v>536</v>
      </c>
      <c r="L419" s="6">
        <v>167</v>
      </c>
      <c r="M419" s="6"/>
      <c r="N419" s="6">
        <v>59249</v>
      </c>
      <c r="P419" s="7">
        <v>5.8296342554304719</v>
      </c>
      <c r="Q419" s="7"/>
    </row>
    <row r="420" spans="1:17">
      <c r="A420">
        <v>1</v>
      </c>
      <c r="B420" t="s">
        <v>80</v>
      </c>
      <c r="C420" t="s">
        <v>81</v>
      </c>
      <c r="D420">
        <v>2000</v>
      </c>
      <c r="E420" t="s">
        <v>219</v>
      </c>
      <c r="F420" t="s">
        <v>305</v>
      </c>
      <c r="G420" t="s">
        <v>238</v>
      </c>
      <c r="I420" s="6">
        <v>49264</v>
      </c>
      <c r="J420" s="6">
        <v>18482</v>
      </c>
      <c r="K420" s="6">
        <v>8311</v>
      </c>
      <c r="L420" s="6">
        <v>3240</v>
      </c>
      <c r="M420" s="6"/>
      <c r="N420" s="6">
        <v>766999</v>
      </c>
      <c r="O420" s="6">
        <v>1824</v>
      </c>
      <c r="P420" s="7">
        <v>6.4382657561995629</v>
      </c>
      <c r="Q420" s="7"/>
    </row>
    <row r="421" spans="1:17">
      <c r="A421">
        <v>1</v>
      </c>
      <c r="B421" t="s">
        <v>80</v>
      </c>
      <c r="C421" t="s">
        <v>81</v>
      </c>
      <c r="D421">
        <v>2001</v>
      </c>
      <c r="E421" t="s">
        <v>219</v>
      </c>
      <c r="F421" t="s">
        <v>305</v>
      </c>
      <c r="G421" t="s">
        <v>238</v>
      </c>
      <c r="I421" s="6">
        <v>48101</v>
      </c>
      <c r="J421" s="6">
        <v>18022</v>
      </c>
      <c r="K421" s="6">
        <v>8116</v>
      </c>
      <c r="L421" s="6">
        <v>3299</v>
      </c>
      <c r="M421" s="6"/>
      <c r="N421" s="6">
        <v>734475</v>
      </c>
      <c r="O421" s="6">
        <v>1369</v>
      </c>
      <c r="P421" s="7">
        <v>6.5612612637190262</v>
      </c>
      <c r="Q421" s="7"/>
    </row>
    <row r="422" spans="1:17">
      <c r="A422">
        <v>1</v>
      </c>
      <c r="B422" t="s">
        <v>80</v>
      </c>
      <c r="C422" t="s">
        <v>81</v>
      </c>
      <c r="D422">
        <v>2002</v>
      </c>
      <c r="E422" t="s">
        <v>219</v>
      </c>
      <c r="F422" t="s">
        <v>305</v>
      </c>
      <c r="G422" t="s">
        <v>238</v>
      </c>
      <c r="I422" s="6">
        <v>48278</v>
      </c>
      <c r="J422" s="6">
        <v>18113</v>
      </c>
      <c r="K422" s="6">
        <v>8181</v>
      </c>
      <c r="L422" s="6">
        <v>3301</v>
      </c>
      <c r="M422" s="6"/>
      <c r="N422" s="6">
        <v>719250</v>
      </c>
      <c r="O422" s="6">
        <v>1008</v>
      </c>
      <c r="P422" s="7">
        <v>6.7216899039599474</v>
      </c>
      <c r="Q422" s="7"/>
    </row>
    <row r="423" spans="1:17">
      <c r="A423">
        <v>1</v>
      </c>
      <c r="B423" t="s">
        <v>80</v>
      </c>
      <c r="C423" t="s">
        <v>81</v>
      </c>
      <c r="D423">
        <v>2003</v>
      </c>
      <c r="E423" t="s">
        <v>219</v>
      </c>
      <c r="F423" t="s">
        <v>305</v>
      </c>
      <c r="G423" t="s">
        <v>238</v>
      </c>
      <c r="I423" s="6">
        <v>47851</v>
      </c>
      <c r="J423" s="6">
        <v>17827</v>
      </c>
      <c r="K423" s="6">
        <v>7977</v>
      </c>
      <c r="L423" s="6">
        <v>3281</v>
      </c>
      <c r="M423" s="6"/>
      <c r="N423" s="6">
        <v>706721</v>
      </c>
      <c r="O423" s="6">
        <v>994</v>
      </c>
      <c r="P423" s="7">
        <v>6.7803839161602149</v>
      </c>
      <c r="Q423" s="7"/>
    </row>
    <row r="424" spans="1:17">
      <c r="A424">
        <v>1</v>
      </c>
      <c r="B424" t="s">
        <v>80</v>
      </c>
      <c r="C424" t="s">
        <v>81</v>
      </c>
      <c r="D424">
        <v>2004</v>
      </c>
      <c r="E424" t="s">
        <v>219</v>
      </c>
      <c r="F424" t="s">
        <v>305</v>
      </c>
      <c r="G424" t="s">
        <v>238</v>
      </c>
      <c r="I424" s="6">
        <v>48983</v>
      </c>
      <c r="J424" s="6">
        <v>18371</v>
      </c>
      <c r="K424" s="6">
        <v>8332</v>
      </c>
      <c r="L424" s="6">
        <v>3509</v>
      </c>
      <c r="M424" s="6"/>
      <c r="N424" s="6">
        <v>705622</v>
      </c>
      <c r="O424" s="6">
        <v>1093</v>
      </c>
      <c r="P424" s="7">
        <v>6.9525881830272418</v>
      </c>
      <c r="Q424" s="7"/>
    </row>
    <row r="425" spans="1:17">
      <c r="A425">
        <v>1</v>
      </c>
      <c r="B425" t="s">
        <v>80</v>
      </c>
      <c r="C425" t="s">
        <v>81</v>
      </c>
      <c r="D425">
        <v>2005</v>
      </c>
      <c r="E425" t="s">
        <v>219</v>
      </c>
      <c r="F425" t="s">
        <v>305</v>
      </c>
      <c r="G425" t="s">
        <v>238</v>
      </c>
      <c r="I425" s="6">
        <v>46517</v>
      </c>
      <c r="J425" s="6">
        <v>17667</v>
      </c>
      <c r="K425" s="6">
        <v>8090</v>
      </c>
      <c r="L425" s="6">
        <v>3408</v>
      </c>
      <c r="M425" s="6"/>
      <c r="N425" s="6">
        <v>685795</v>
      </c>
      <c r="O425" s="6">
        <v>1124</v>
      </c>
      <c r="P425" s="7">
        <v>6.7940660550833902</v>
      </c>
      <c r="Q425" s="7"/>
    </row>
    <row r="426" spans="1:17">
      <c r="A426">
        <v>1</v>
      </c>
      <c r="B426" t="s">
        <v>80</v>
      </c>
      <c r="C426" t="s">
        <v>81</v>
      </c>
      <c r="D426">
        <v>2006</v>
      </c>
      <c r="E426" t="s">
        <v>219</v>
      </c>
      <c r="F426" t="s">
        <v>305</v>
      </c>
      <c r="G426" t="s">
        <v>238</v>
      </c>
      <c r="I426" s="6">
        <v>45818</v>
      </c>
      <c r="J426" s="6">
        <v>17310</v>
      </c>
      <c r="K426" s="6">
        <v>8047</v>
      </c>
      <c r="L426" s="6">
        <v>3424</v>
      </c>
      <c r="M426" s="6"/>
      <c r="N426" s="6">
        <v>672724</v>
      </c>
      <c r="O426" s="6">
        <v>1147</v>
      </c>
      <c r="P426" s="7">
        <v>6.8224492500487663</v>
      </c>
      <c r="Q426" s="7"/>
    </row>
    <row r="427" spans="1:17">
      <c r="A427">
        <v>1</v>
      </c>
      <c r="B427" t="s">
        <v>80</v>
      </c>
      <c r="C427" t="s">
        <v>81</v>
      </c>
      <c r="D427">
        <v>2007</v>
      </c>
      <c r="E427" t="s">
        <v>219</v>
      </c>
      <c r="F427" t="s">
        <v>305</v>
      </c>
      <c r="G427" t="s">
        <v>238</v>
      </c>
      <c r="I427" s="6">
        <v>46978</v>
      </c>
      <c r="J427" s="6">
        <v>18051</v>
      </c>
      <c r="K427" s="6">
        <v>8527</v>
      </c>
      <c r="L427" s="6">
        <v>3653</v>
      </c>
      <c r="M427" s="6"/>
      <c r="N427" s="6">
        <v>684862</v>
      </c>
      <c r="O427" s="6">
        <v>1135</v>
      </c>
      <c r="P427" s="7">
        <v>6.870870976281469</v>
      </c>
      <c r="Q427" s="7"/>
    </row>
    <row r="428" spans="1:17">
      <c r="A428">
        <v>1</v>
      </c>
      <c r="B428" t="s">
        <v>80</v>
      </c>
      <c r="C428" t="s">
        <v>81</v>
      </c>
      <c r="D428">
        <v>2008</v>
      </c>
      <c r="E428" t="s">
        <v>219</v>
      </c>
      <c r="F428" t="s">
        <v>305</v>
      </c>
      <c r="G428" t="s">
        <v>238</v>
      </c>
      <c r="I428" s="6">
        <v>46206</v>
      </c>
      <c r="J428" s="6">
        <v>17684</v>
      </c>
      <c r="K428" s="6">
        <v>8242</v>
      </c>
      <c r="L428" s="6">
        <v>3471</v>
      </c>
      <c r="M428" s="6"/>
      <c r="N428" s="6">
        <v>682514</v>
      </c>
      <c r="O428" s="6">
        <v>970</v>
      </c>
      <c r="P428" s="7">
        <v>6.7796063056823925</v>
      </c>
      <c r="Q428" s="7"/>
    </row>
    <row r="429" spans="1:17">
      <c r="A429">
        <v>1</v>
      </c>
      <c r="B429" t="s">
        <v>80</v>
      </c>
      <c r="C429" t="s">
        <v>81</v>
      </c>
      <c r="D429">
        <v>2009</v>
      </c>
      <c r="E429" t="s">
        <v>219</v>
      </c>
      <c r="F429" t="s">
        <v>305</v>
      </c>
      <c r="G429" t="s">
        <v>238</v>
      </c>
      <c r="I429" s="6">
        <v>45988</v>
      </c>
      <c r="J429" s="6">
        <v>17630</v>
      </c>
      <c r="K429" s="6">
        <v>8273</v>
      </c>
      <c r="L429" s="6">
        <v>3440</v>
      </c>
      <c r="M429" s="6"/>
      <c r="N429" s="6">
        <v>665126</v>
      </c>
      <c r="O429" s="6">
        <v>2190</v>
      </c>
      <c r="P429" s="7">
        <v>6.9370195614659638</v>
      </c>
      <c r="Q429" s="7"/>
    </row>
    <row r="430" spans="1:17">
      <c r="A430">
        <v>1</v>
      </c>
      <c r="B430" t="s">
        <v>80</v>
      </c>
      <c r="C430" t="s">
        <v>81</v>
      </c>
      <c r="D430">
        <v>2010</v>
      </c>
      <c r="E430" t="s">
        <v>219</v>
      </c>
      <c r="F430" t="s">
        <v>305</v>
      </c>
      <c r="G430" t="s">
        <v>238</v>
      </c>
      <c r="I430" s="6">
        <v>46746</v>
      </c>
      <c r="J430" s="6">
        <v>17963</v>
      </c>
      <c r="K430" s="6">
        <v>8443</v>
      </c>
      <c r="L430" s="6">
        <v>3476</v>
      </c>
      <c r="M430" s="6"/>
      <c r="N430" s="6">
        <v>677947</v>
      </c>
      <c r="O430" s="6">
        <v>1910</v>
      </c>
      <c r="P430" s="7">
        <v>6.9147102895255736</v>
      </c>
      <c r="Q430" s="7"/>
    </row>
    <row r="431" spans="1:17">
      <c r="A431">
        <v>1</v>
      </c>
      <c r="B431" t="s">
        <v>80</v>
      </c>
      <c r="C431" t="s">
        <v>81</v>
      </c>
      <c r="D431">
        <v>2011</v>
      </c>
      <c r="E431" t="s">
        <v>219</v>
      </c>
      <c r="F431" t="s">
        <v>305</v>
      </c>
      <c r="G431" t="s">
        <v>238</v>
      </c>
      <c r="I431" s="6">
        <v>45953</v>
      </c>
      <c r="J431" s="6">
        <v>17492</v>
      </c>
      <c r="K431" s="6">
        <v>8173</v>
      </c>
      <c r="L431" s="6">
        <v>3476</v>
      </c>
      <c r="M431" s="6"/>
      <c r="N431" s="6">
        <v>662685</v>
      </c>
      <c r="O431" s="6">
        <v>1367</v>
      </c>
      <c r="P431" s="7">
        <v>6.9486994154098332</v>
      </c>
      <c r="Q431" s="7"/>
    </row>
    <row r="432" spans="1:17">
      <c r="A432">
        <v>1</v>
      </c>
      <c r="B432" t="s">
        <v>80</v>
      </c>
      <c r="C432" t="s">
        <v>81</v>
      </c>
      <c r="D432">
        <v>2012</v>
      </c>
      <c r="E432" t="s">
        <v>219</v>
      </c>
      <c r="F432" t="s">
        <v>305</v>
      </c>
      <c r="G432" t="s">
        <v>238</v>
      </c>
      <c r="I432" s="6">
        <v>46492</v>
      </c>
      <c r="J432" s="6">
        <v>17958</v>
      </c>
      <c r="K432" s="6">
        <v>8503</v>
      </c>
      <c r="L432" s="6">
        <v>3657</v>
      </c>
      <c r="M432" s="6"/>
      <c r="N432" s="6">
        <v>673544</v>
      </c>
      <c r="O432" s="6">
        <v>1349</v>
      </c>
      <c r="P432" s="7">
        <v>6.916445376713602</v>
      </c>
      <c r="Q432" s="7"/>
    </row>
    <row r="433" spans="1:17">
      <c r="A433">
        <v>1</v>
      </c>
      <c r="B433" t="s">
        <v>80</v>
      </c>
      <c r="C433" t="s">
        <v>81</v>
      </c>
      <c r="D433">
        <v>2013</v>
      </c>
      <c r="E433" t="s">
        <v>219</v>
      </c>
      <c r="F433" t="s">
        <v>305</v>
      </c>
      <c r="G433" t="s">
        <v>238</v>
      </c>
      <c r="I433" s="6">
        <v>45345</v>
      </c>
      <c r="J433" s="6"/>
      <c r="K433" s="6"/>
      <c r="L433" s="6"/>
      <c r="M433" s="6"/>
      <c r="N433" s="6">
        <v>682069</v>
      </c>
      <c r="O433" s="6"/>
      <c r="P433" s="7">
        <v>6.6481543656140358</v>
      </c>
      <c r="Q433" s="7"/>
    </row>
    <row r="434" spans="1:17">
      <c r="A434">
        <v>1</v>
      </c>
      <c r="B434" t="s">
        <v>82</v>
      </c>
      <c r="C434" t="s">
        <v>83</v>
      </c>
      <c r="D434">
        <v>2000</v>
      </c>
      <c r="E434" t="s">
        <v>219</v>
      </c>
      <c r="F434" t="s">
        <v>306</v>
      </c>
      <c r="G434" s="5" t="s">
        <v>307</v>
      </c>
      <c r="H434" t="s">
        <v>308</v>
      </c>
      <c r="I434" s="6">
        <v>8352</v>
      </c>
      <c r="J434" s="6">
        <v>2815</v>
      </c>
      <c r="K434" s="6">
        <v>1065</v>
      </c>
      <c r="L434" s="6">
        <v>356</v>
      </c>
      <c r="M434" s="6"/>
      <c r="N434" s="6">
        <v>103274</v>
      </c>
      <c r="O434" s="6">
        <v>0</v>
      </c>
      <c r="P434" s="7">
        <v>8.087224277165598</v>
      </c>
      <c r="Q434" s="7"/>
    </row>
    <row r="435" spans="1:17">
      <c r="A435">
        <v>1</v>
      </c>
      <c r="B435" t="s">
        <v>82</v>
      </c>
      <c r="C435" t="s">
        <v>83</v>
      </c>
      <c r="D435">
        <v>2001</v>
      </c>
      <c r="E435" t="s">
        <v>219</v>
      </c>
      <c r="F435" t="s">
        <v>306</v>
      </c>
      <c r="G435" s="5" t="s">
        <v>309</v>
      </c>
      <c r="H435" t="s">
        <v>308</v>
      </c>
      <c r="I435" s="6">
        <v>8561</v>
      </c>
      <c r="J435" s="6">
        <v>2824</v>
      </c>
      <c r="K435" s="6">
        <v>1020</v>
      </c>
      <c r="L435" s="6">
        <v>338</v>
      </c>
      <c r="M435" s="6"/>
      <c r="N435" s="6">
        <v>102282</v>
      </c>
      <c r="O435" s="6">
        <v>0</v>
      </c>
      <c r="P435" s="7">
        <v>8.3699966758569442</v>
      </c>
      <c r="Q435" s="7"/>
    </row>
    <row r="436" spans="1:17">
      <c r="A436">
        <v>1</v>
      </c>
      <c r="B436" t="s">
        <v>82</v>
      </c>
      <c r="C436" t="s">
        <v>83</v>
      </c>
      <c r="D436">
        <v>2002</v>
      </c>
      <c r="E436" t="s">
        <v>219</v>
      </c>
      <c r="F436" t="s">
        <v>306</v>
      </c>
      <c r="G436" s="5" t="s">
        <v>310</v>
      </c>
      <c r="H436" t="s">
        <v>308</v>
      </c>
      <c r="I436" s="6">
        <v>8548</v>
      </c>
      <c r="J436" s="6">
        <v>2758</v>
      </c>
      <c r="K436" s="6">
        <v>950</v>
      </c>
      <c r="L436" s="6">
        <v>295</v>
      </c>
      <c r="M436" s="6"/>
      <c r="N436" s="6">
        <v>103569</v>
      </c>
      <c r="O436" s="6">
        <v>0</v>
      </c>
      <c r="P436" s="7">
        <v>8.2534349081288809</v>
      </c>
      <c r="Q436" s="7"/>
    </row>
    <row r="437" spans="1:17">
      <c r="A437">
        <v>1</v>
      </c>
      <c r="B437" t="s">
        <v>82</v>
      </c>
      <c r="C437" t="s">
        <v>83</v>
      </c>
      <c r="D437">
        <v>2003</v>
      </c>
      <c r="E437" t="s">
        <v>219</v>
      </c>
      <c r="F437" t="s">
        <v>306</v>
      </c>
      <c r="G437" s="5" t="s">
        <v>311</v>
      </c>
      <c r="H437" t="s">
        <v>308</v>
      </c>
      <c r="I437" s="6">
        <v>8127</v>
      </c>
      <c r="J437" s="6">
        <v>2644</v>
      </c>
      <c r="K437" s="6">
        <v>1018</v>
      </c>
      <c r="L437" s="6">
        <v>317</v>
      </c>
      <c r="M437" s="6"/>
      <c r="N437" s="6">
        <v>104420</v>
      </c>
      <c r="O437" s="6">
        <v>0</v>
      </c>
      <c r="P437" s="7">
        <v>7.7829917640298802</v>
      </c>
      <c r="Q437" s="7"/>
    </row>
    <row r="438" spans="1:17">
      <c r="A438">
        <v>1</v>
      </c>
      <c r="B438" t="s">
        <v>82</v>
      </c>
      <c r="C438" t="s">
        <v>83</v>
      </c>
      <c r="D438">
        <v>2004</v>
      </c>
      <c r="E438" t="s">
        <v>219</v>
      </c>
      <c r="F438" t="s">
        <v>306</v>
      </c>
      <c r="G438" s="5" t="s">
        <v>312</v>
      </c>
      <c r="H438" t="s">
        <v>308</v>
      </c>
      <c r="I438" s="6">
        <v>9137</v>
      </c>
      <c r="J438" s="6">
        <v>2979</v>
      </c>
      <c r="K438" s="6">
        <v>1116</v>
      </c>
      <c r="L438" s="6">
        <v>365</v>
      </c>
      <c r="M438" s="6"/>
      <c r="N438" s="6">
        <v>105655</v>
      </c>
      <c r="O438" s="6">
        <v>0</v>
      </c>
      <c r="P438" s="7">
        <v>8.6479579764327301</v>
      </c>
      <c r="Q438" s="7"/>
    </row>
    <row r="439" spans="1:17">
      <c r="A439">
        <v>1</v>
      </c>
      <c r="B439" t="s">
        <v>82</v>
      </c>
      <c r="C439" t="s">
        <v>83</v>
      </c>
      <c r="D439">
        <v>2005</v>
      </c>
      <c r="E439" t="s">
        <v>219</v>
      </c>
      <c r="F439" t="s">
        <v>306</v>
      </c>
      <c r="G439" s="5" t="s">
        <v>313</v>
      </c>
      <c r="H439" t="s">
        <v>308</v>
      </c>
      <c r="I439" s="6">
        <v>8636</v>
      </c>
      <c r="J439" s="6">
        <v>2770</v>
      </c>
      <c r="K439" s="6">
        <v>1077</v>
      </c>
      <c r="L439" s="6">
        <v>338</v>
      </c>
      <c r="M439" s="6"/>
      <c r="N439" s="6">
        <v>107545</v>
      </c>
      <c r="O439" s="6">
        <v>0</v>
      </c>
      <c r="P439" s="7">
        <v>8.0301269236133717</v>
      </c>
      <c r="Q439" s="7"/>
    </row>
    <row r="440" spans="1:17">
      <c r="A440">
        <v>1</v>
      </c>
      <c r="B440" t="s">
        <v>82</v>
      </c>
      <c r="C440" t="s">
        <v>83</v>
      </c>
      <c r="D440">
        <v>2006</v>
      </c>
      <c r="E440" t="s">
        <v>219</v>
      </c>
      <c r="F440" t="s">
        <v>306</v>
      </c>
      <c r="G440" s="5" t="s">
        <v>314</v>
      </c>
      <c r="H440" t="s">
        <v>308</v>
      </c>
      <c r="I440" s="6">
        <v>9273</v>
      </c>
      <c r="J440" s="6">
        <v>2966</v>
      </c>
      <c r="K440" s="6">
        <v>1138</v>
      </c>
      <c r="L440" s="6">
        <v>349</v>
      </c>
      <c r="M440" s="6"/>
      <c r="N440" s="6">
        <v>112042</v>
      </c>
      <c r="O440" s="6">
        <v>0</v>
      </c>
      <c r="P440" s="7">
        <v>8.2763606504703588</v>
      </c>
      <c r="Q440" s="7"/>
    </row>
    <row r="441" spans="1:17">
      <c r="A441">
        <v>1</v>
      </c>
      <c r="B441" t="s">
        <v>82</v>
      </c>
      <c r="C441" t="s">
        <v>83</v>
      </c>
      <c r="D441">
        <v>2007</v>
      </c>
      <c r="E441" t="s">
        <v>219</v>
      </c>
      <c r="F441" t="s">
        <v>306</v>
      </c>
      <c r="G441" s="5" t="s">
        <v>315</v>
      </c>
      <c r="H441" t="s">
        <v>308</v>
      </c>
      <c r="I441" s="6">
        <v>9796</v>
      </c>
      <c r="J441" s="6">
        <v>3071</v>
      </c>
      <c r="K441" s="6">
        <v>1135</v>
      </c>
      <c r="L441" s="6">
        <v>348</v>
      </c>
      <c r="M441" s="6"/>
      <c r="N441" s="6">
        <v>111926</v>
      </c>
      <c r="O441" s="6">
        <v>0</v>
      </c>
      <c r="P441" s="7">
        <v>8.7522112824544784</v>
      </c>
      <c r="Q441" s="7"/>
    </row>
    <row r="442" spans="1:17">
      <c r="A442">
        <v>1</v>
      </c>
      <c r="B442" t="s">
        <v>82</v>
      </c>
      <c r="C442" t="s">
        <v>83</v>
      </c>
      <c r="D442">
        <v>2008</v>
      </c>
      <c r="E442" t="s">
        <v>219</v>
      </c>
      <c r="F442" t="s">
        <v>306</v>
      </c>
      <c r="G442" s="5" t="s">
        <v>316</v>
      </c>
      <c r="H442" t="s">
        <v>308</v>
      </c>
      <c r="I442" s="6">
        <v>9962</v>
      </c>
      <c r="J442" s="6">
        <v>3261</v>
      </c>
      <c r="K442" s="6">
        <v>1161</v>
      </c>
      <c r="L442" s="6">
        <v>351</v>
      </c>
      <c r="M442" s="6"/>
      <c r="N442" s="6">
        <v>118302</v>
      </c>
      <c r="O442" s="6">
        <v>0</v>
      </c>
      <c r="P442" s="7">
        <v>8.4208212878903144</v>
      </c>
      <c r="Q442" s="7"/>
    </row>
    <row r="443" spans="1:17">
      <c r="A443">
        <v>1</v>
      </c>
      <c r="B443" t="s">
        <v>82</v>
      </c>
      <c r="C443" t="s">
        <v>83</v>
      </c>
      <c r="D443">
        <v>2009</v>
      </c>
      <c r="E443" t="s">
        <v>219</v>
      </c>
      <c r="F443" t="s">
        <v>306</v>
      </c>
      <c r="G443" s="5" t="s">
        <v>317</v>
      </c>
      <c r="H443" t="s">
        <v>308</v>
      </c>
      <c r="I443" s="6">
        <v>11315</v>
      </c>
      <c r="J443" s="6">
        <v>3477</v>
      </c>
      <c r="K443" s="6">
        <v>1246</v>
      </c>
      <c r="L443" s="6">
        <v>378</v>
      </c>
      <c r="M443" s="6"/>
      <c r="N443" s="6">
        <v>117933</v>
      </c>
      <c r="O443" s="6">
        <v>0</v>
      </c>
      <c r="P443" s="7">
        <v>9.5944307360959193</v>
      </c>
      <c r="Q443" s="18"/>
    </row>
    <row r="444" spans="1:17">
      <c r="A444">
        <v>1</v>
      </c>
      <c r="B444" t="s">
        <v>82</v>
      </c>
      <c r="C444" t="s">
        <v>83</v>
      </c>
      <c r="D444">
        <v>2010</v>
      </c>
      <c r="E444" t="s">
        <v>219</v>
      </c>
      <c r="F444" t="s">
        <v>306</v>
      </c>
      <c r="G444" s="5" t="s">
        <v>318</v>
      </c>
      <c r="H444" t="s">
        <v>308</v>
      </c>
      <c r="I444" s="6">
        <v>11463</v>
      </c>
      <c r="J444" s="6">
        <v>3761</v>
      </c>
      <c r="K444" s="6">
        <v>1381</v>
      </c>
      <c r="L444" s="6">
        <v>433</v>
      </c>
      <c r="M444" s="6"/>
      <c r="N444" s="6">
        <v>114766</v>
      </c>
      <c r="O444" s="6">
        <v>0</v>
      </c>
      <c r="P444" s="7">
        <v>9.9881498004635514</v>
      </c>
      <c r="Q444" s="18"/>
    </row>
    <row r="445" spans="1:17">
      <c r="A445">
        <v>1</v>
      </c>
      <c r="B445" t="s">
        <v>82</v>
      </c>
      <c r="C445" t="s">
        <v>83</v>
      </c>
      <c r="D445">
        <v>2011</v>
      </c>
      <c r="E445" t="s">
        <v>219</v>
      </c>
      <c r="F445" t="s">
        <v>306</v>
      </c>
      <c r="G445" s="5" t="s">
        <v>319</v>
      </c>
      <c r="H445" t="s">
        <v>308</v>
      </c>
      <c r="I445" s="6">
        <v>10398</v>
      </c>
      <c r="J445" s="6">
        <v>3270</v>
      </c>
      <c r="K445" s="6">
        <v>1190</v>
      </c>
      <c r="L445" s="6">
        <v>374</v>
      </c>
      <c r="M445" s="6"/>
      <c r="N445" s="6">
        <v>106428</v>
      </c>
      <c r="O445" s="6">
        <v>0</v>
      </c>
      <c r="P445" s="7">
        <v>9.7699853422031797</v>
      </c>
      <c r="Q445" s="7"/>
    </row>
    <row r="446" spans="1:17">
      <c r="A446">
        <v>1</v>
      </c>
      <c r="B446" t="s">
        <v>82</v>
      </c>
      <c r="C446" t="s">
        <v>83</v>
      </c>
      <c r="D446">
        <v>2012</v>
      </c>
      <c r="E446" t="s">
        <v>219</v>
      </c>
      <c r="F446" t="s">
        <v>306</v>
      </c>
      <c r="G446" s="5" t="s">
        <v>320</v>
      </c>
      <c r="H446" t="s">
        <v>308</v>
      </c>
      <c r="I446" s="6">
        <v>9798</v>
      </c>
      <c r="J446" s="6">
        <v>3153</v>
      </c>
      <c r="K446" s="6">
        <v>1128</v>
      </c>
      <c r="L446" s="6">
        <v>342</v>
      </c>
      <c r="M446" s="6"/>
      <c r="N446" s="6">
        <v>100371</v>
      </c>
      <c r="O446" s="6">
        <v>0</v>
      </c>
      <c r="P446" s="7">
        <v>9.7617837821681555</v>
      </c>
      <c r="Q446" s="7"/>
    </row>
    <row r="447" spans="1:17">
      <c r="A447">
        <v>1</v>
      </c>
      <c r="B447" t="s">
        <v>82</v>
      </c>
      <c r="C447" t="s">
        <v>83</v>
      </c>
      <c r="D447">
        <v>2013</v>
      </c>
      <c r="E447" t="s">
        <v>219</v>
      </c>
      <c r="F447" t="s">
        <v>306</v>
      </c>
      <c r="G447" s="5" t="s">
        <v>321</v>
      </c>
      <c r="H447" t="s">
        <v>308</v>
      </c>
      <c r="I447" s="6">
        <v>8368</v>
      </c>
      <c r="J447" s="6">
        <v>2703</v>
      </c>
      <c r="K447" s="6">
        <v>923</v>
      </c>
      <c r="L447" s="6">
        <v>298</v>
      </c>
      <c r="M447" s="6"/>
      <c r="N447" s="6">
        <v>94134</v>
      </c>
      <c r="O447" s="6">
        <v>4675</v>
      </c>
      <c r="P447" s="7">
        <v>9.3540057456488448</v>
      </c>
      <c r="Q447" s="7"/>
    </row>
    <row r="448" spans="1:17">
      <c r="A448">
        <v>1</v>
      </c>
      <c r="B448" t="s">
        <v>82</v>
      </c>
      <c r="C448" t="s">
        <v>83</v>
      </c>
      <c r="D448">
        <v>2014</v>
      </c>
      <c r="E448" t="s">
        <v>219</v>
      </c>
      <c r="F448" t="s">
        <v>306</v>
      </c>
      <c r="G448" s="5" t="s">
        <v>322</v>
      </c>
      <c r="H448" t="s">
        <v>308</v>
      </c>
      <c r="I448" s="6">
        <v>8305</v>
      </c>
      <c r="J448" s="6">
        <v>2684</v>
      </c>
      <c r="K448" s="6">
        <v>1033</v>
      </c>
      <c r="L448" s="6">
        <v>324</v>
      </c>
      <c r="M448" s="6"/>
      <c r="N448" s="6">
        <v>92149</v>
      </c>
      <c r="O448" s="6">
        <v>3509</v>
      </c>
      <c r="P448" s="7">
        <v>9.3693592057761741</v>
      </c>
      <c r="Q448" s="7"/>
    </row>
    <row r="449" spans="1:17">
      <c r="A449">
        <v>1</v>
      </c>
      <c r="B449" t="s">
        <v>82</v>
      </c>
      <c r="C449" t="s">
        <v>83</v>
      </c>
      <c r="D449">
        <v>2015</v>
      </c>
      <c r="E449" t="s">
        <v>219</v>
      </c>
      <c r="F449" t="s">
        <v>306</v>
      </c>
      <c r="G449" s="5" t="s">
        <v>323</v>
      </c>
      <c r="H449" t="s">
        <v>308</v>
      </c>
      <c r="I449" s="6">
        <v>8428</v>
      </c>
      <c r="J449" s="6">
        <v>2769</v>
      </c>
      <c r="K449" s="6">
        <v>1030</v>
      </c>
      <c r="L449" s="6">
        <v>332</v>
      </c>
      <c r="N449" s="6">
        <v>91847</v>
      </c>
      <c r="O449" s="6">
        <v>1075</v>
      </c>
      <c r="P449" s="7">
        <v>9.2848014806327939</v>
      </c>
      <c r="Q449" s="7"/>
    </row>
    <row r="450" spans="1:17">
      <c r="A450">
        <v>2</v>
      </c>
      <c r="B450" t="s">
        <v>84</v>
      </c>
      <c r="C450" t="s">
        <v>85</v>
      </c>
      <c r="D450">
        <v>2009</v>
      </c>
      <c r="E450" t="s">
        <v>219</v>
      </c>
      <c r="F450" t="s">
        <v>324</v>
      </c>
      <c r="G450" s="5" t="s">
        <v>325</v>
      </c>
      <c r="H450" t="s">
        <v>326</v>
      </c>
      <c r="I450">
        <v>29579</v>
      </c>
      <c r="N450">
        <v>351628</v>
      </c>
      <c r="O450" s="6">
        <v>707</v>
      </c>
      <c r="P450" s="7">
        <v>8.4289626440138949</v>
      </c>
      <c r="Q450" s="7"/>
    </row>
    <row r="451" spans="1:17">
      <c r="A451">
        <v>2</v>
      </c>
      <c r="B451" t="s">
        <v>84</v>
      </c>
      <c r="C451" t="s">
        <v>85</v>
      </c>
      <c r="D451">
        <v>2010</v>
      </c>
      <c r="E451" t="s">
        <v>219</v>
      </c>
      <c r="F451" t="s">
        <v>324</v>
      </c>
      <c r="G451" s="5" t="s">
        <v>325</v>
      </c>
      <c r="H451" t="s">
        <v>326</v>
      </c>
      <c r="I451">
        <v>29756</v>
      </c>
      <c r="N451">
        <v>361906</v>
      </c>
      <c r="O451" s="6">
        <v>670</v>
      </c>
      <c r="P451" s="7">
        <v>8.2372742473064697</v>
      </c>
      <c r="Q451" s="7"/>
    </row>
    <row r="452" spans="1:17">
      <c r="A452">
        <v>1</v>
      </c>
      <c r="B452" t="s">
        <v>84</v>
      </c>
      <c r="C452" t="s">
        <v>85</v>
      </c>
      <c r="D452">
        <v>2011</v>
      </c>
      <c r="E452" t="s">
        <v>219</v>
      </c>
      <c r="F452" t="s">
        <v>324</v>
      </c>
      <c r="G452" s="5" t="s">
        <v>325</v>
      </c>
      <c r="H452" t="s">
        <v>326</v>
      </c>
      <c r="I452">
        <v>33066</v>
      </c>
      <c r="N452">
        <v>373692</v>
      </c>
      <c r="O452" s="6">
        <v>648</v>
      </c>
      <c r="P452" s="7">
        <v>8.8638337568758647</v>
      </c>
      <c r="Q452" s="7"/>
    </row>
    <row r="453" spans="1:17">
      <c r="A453">
        <v>1</v>
      </c>
      <c r="B453" t="s">
        <v>84</v>
      </c>
      <c r="C453" t="s">
        <v>85</v>
      </c>
      <c r="D453">
        <v>2012</v>
      </c>
      <c r="E453" t="s">
        <v>219</v>
      </c>
      <c r="F453" t="s">
        <v>324</v>
      </c>
      <c r="G453" s="5" t="s">
        <v>325</v>
      </c>
      <c r="H453" t="s">
        <v>326</v>
      </c>
      <c r="I453">
        <v>35999</v>
      </c>
      <c r="N453">
        <v>388613</v>
      </c>
      <c r="O453">
        <v>579</v>
      </c>
      <c r="P453" s="7">
        <v>9.2772798259946292</v>
      </c>
      <c r="Q453" s="7"/>
    </row>
    <row r="454" spans="1:17">
      <c r="A454">
        <v>1</v>
      </c>
      <c r="B454" t="s">
        <v>84</v>
      </c>
      <c r="C454" t="s">
        <v>85</v>
      </c>
      <c r="D454">
        <v>2013</v>
      </c>
      <c r="E454" t="s">
        <v>219</v>
      </c>
      <c r="F454" t="s">
        <v>324</v>
      </c>
      <c r="G454" s="5" t="s">
        <v>325</v>
      </c>
      <c r="H454" t="s">
        <v>326</v>
      </c>
      <c r="I454">
        <v>36938</v>
      </c>
      <c r="N454">
        <v>387342</v>
      </c>
      <c r="O454">
        <v>556</v>
      </c>
      <c r="P454" s="7">
        <v>9.5499837119233888</v>
      </c>
      <c r="Q454" s="7"/>
    </row>
    <row r="455" spans="1:17">
      <c r="A455">
        <v>1</v>
      </c>
      <c r="B455" t="s">
        <v>84</v>
      </c>
      <c r="C455" t="s">
        <v>85</v>
      </c>
      <c r="D455">
        <v>2014</v>
      </c>
      <c r="E455" t="s">
        <v>219</v>
      </c>
      <c r="F455" t="s">
        <v>324</v>
      </c>
      <c r="G455" s="5" t="s">
        <v>325</v>
      </c>
      <c r="H455" t="s">
        <v>326</v>
      </c>
      <c r="I455">
        <v>38793</v>
      </c>
      <c r="N455">
        <v>386195</v>
      </c>
      <c r="O455">
        <v>403</v>
      </c>
      <c r="P455" s="7">
        <v>10.055418463835435</v>
      </c>
      <c r="Q455" s="7"/>
    </row>
    <row r="456" spans="1:17">
      <c r="A456">
        <v>1</v>
      </c>
      <c r="B456" t="s">
        <v>84</v>
      </c>
      <c r="C456" t="s">
        <v>85</v>
      </c>
      <c r="D456">
        <v>2015</v>
      </c>
      <c r="E456" t="s">
        <v>219</v>
      </c>
      <c r="F456" t="s">
        <v>324</v>
      </c>
      <c r="G456" s="5" t="s">
        <v>325</v>
      </c>
      <c r="H456" t="s">
        <v>326</v>
      </c>
      <c r="I456">
        <v>40590</v>
      </c>
      <c r="N456">
        <v>391425</v>
      </c>
      <c r="O456">
        <v>395</v>
      </c>
      <c r="P456" s="7">
        <v>10.380277728051556</v>
      </c>
      <c r="Q456" s="7"/>
    </row>
    <row r="457" spans="1:17">
      <c r="A457">
        <v>1</v>
      </c>
      <c r="B457" s="15" t="s">
        <v>86</v>
      </c>
      <c r="C457" s="15" t="s">
        <v>87</v>
      </c>
      <c r="D457" s="15">
        <v>2000</v>
      </c>
      <c r="E457" t="s">
        <v>219</v>
      </c>
      <c r="F457" t="s">
        <v>327</v>
      </c>
      <c r="G457" s="5" t="s">
        <v>328</v>
      </c>
      <c r="H457" t="s">
        <v>329</v>
      </c>
      <c r="I457" s="9">
        <v>8196</v>
      </c>
      <c r="J457" s="9">
        <v>2990</v>
      </c>
      <c r="K457" s="9">
        <v>1381</v>
      </c>
      <c r="L457" s="9">
        <v>587</v>
      </c>
      <c r="M457" s="9"/>
      <c r="N457" s="9">
        <v>97597</v>
      </c>
      <c r="O457" s="9">
        <v>45</v>
      </c>
      <c r="P457" s="18">
        <v>8.4016729539117598</v>
      </c>
      <c r="Q457" s="7"/>
    </row>
    <row r="458" spans="1:17">
      <c r="A458">
        <v>1</v>
      </c>
      <c r="B458" t="s">
        <v>86</v>
      </c>
      <c r="C458" t="s">
        <v>87</v>
      </c>
      <c r="D458">
        <v>2001</v>
      </c>
      <c r="E458" t="s">
        <v>219</v>
      </c>
      <c r="F458" t="s">
        <v>327</v>
      </c>
      <c r="G458" s="5" t="s">
        <v>328</v>
      </c>
      <c r="H458" t="s">
        <v>329</v>
      </c>
      <c r="I458" s="6">
        <v>8294</v>
      </c>
      <c r="J458" s="6">
        <v>3100</v>
      </c>
      <c r="K458" s="6">
        <v>1332</v>
      </c>
      <c r="L458" s="6">
        <v>555</v>
      </c>
      <c r="M458" s="6"/>
      <c r="N458" s="6">
        <v>97047</v>
      </c>
      <c r="O458" s="6">
        <v>40</v>
      </c>
      <c r="P458" s="7">
        <v>8.5498984609358093</v>
      </c>
      <c r="Q458" s="7"/>
    </row>
    <row r="459" spans="1:17">
      <c r="A459">
        <v>1</v>
      </c>
      <c r="B459" t="s">
        <v>86</v>
      </c>
      <c r="C459" t="s">
        <v>87</v>
      </c>
      <c r="D459">
        <v>2002</v>
      </c>
      <c r="E459" t="s">
        <v>219</v>
      </c>
      <c r="F459" t="s">
        <v>327</v>
      </c>
      <c r="G459" s="5" t="s">
        <v>328</v>
      </c>
      <c r="H459" t="s">
        <v>329</v>
      </c>
      <c r="I459" s="6">
        <v>8226</v>
      </c>
      <c r="J459" s="6">
        <v>2967</v>
      </c>
      <c r="K459" s="6">
        <v>1329</v>
      </c>
      <c r="L459" s="6">
        <v>586</v>
      </c>
      <c r="M459" s="6"/>
      <c r="N459" s="6">
        <v>96804</v>
      </c>
      <c r="O459" s="6">
        <v>59</v>
      </c>
      <c r="P459" s="7">
        <v>8.5027650007752342</v>
      </c>
      <c r="Q459" s="7"/>
    </row>
    <row r="460" spans="1:17" s="15" customFormat="1">
      <c r="A460">
        <v>1</v>
      </c>
      <c r="B460" t="s">
        <v>86</v>
      </c>
      <c r="C460" t="s">
        <v>87</v>
      </c>
      <c r="D460">
        <v>2003</v>
      </c>
      <c r="E460" t="s">
        <v>219</v>
      </c>
      <c r="F460" t="s">
        <v>327</v>
      </c>
      <c r="G460" s="5" t="s">
        <v>328</v>
      </c>
      <c r="H460" t="s">
        <v>329</v>
      </c>
      <c r="I460" s="6">
        <v>8207</v>
      </c>
      <c r="J460" s="6">
        <v>3063</v>
      </c>
      <c r="K460" s="6">
        <v>1337</v>
      </c>
      <c r="L460" s="6">
        <v>595</v>
      </c>
      <c r="M460" s="6"/>
      <c r="N460" s="6">
        <v>94647</v>
      </c>
      <c r="O460" s="6">
        <v>82</v>
      </c>
      <c r="P460" s="7">
        <v>8.678686617670385</v>
      </c>
      <c r="Q460" s="7"/>
    </row>
    <row r="461" spans="1:17">
      <c r="A461">
        <v>1</v>
      </c>
      <c r="B461" t="s">
        <v>86</v>
      </c>
      <c r="C461" t="s">
        <v>87</v>
      </c>
      <c r="D461">
        <v>2004</v>
      </c>
      <c r="E461" t="s">
        <v>219</v>
      </c>
      <c r="F461" t="s">
        <v>327</v>
      </c>
      <c r="G461" s="5" t="s">
        <v>328</v>
      </c>
      <c r="H461" t="s">
        <v>329</v>
      </c>
      <c r="I461" s="6">
        <v>7905</v>
      </c>
      <c r="J461" s="6">
        <v>2957</v>
      </c>
      <c r="K461" s="6">
        <v>1318</v>
      </c>
      <c r="L461" s="6">
        <v>599</v>
      </c>
      <c r="M461" s="6"/>
      <c r="N461" s="6">
        <v>95137</v>
      </c>
      <c r="O461" s="6">
        <v>74</v>
      </c>
      <c r="P461" s="7">
        <v>8.3155381168277884</v>
      </c>
      <c r="Q461" s="18"/>
    </row>
    <row r="462" spans="1:17">
      <c r="A462">
        <v>1</v>
      </c>
      <c r="B462" t="s">
        <v>86</v>
      </c>
      <c r="C462" t="s">
        <v>87</v>
      </c>
      <c r="D462">
        <v>2005</v>
      </c>
      <c r="E462" t="s">
        <v>219</v>
      </c>
      <c r="F462" t="s">
        <v>327</v>
      </c>
      <c r="G462" s="5" t="s">
        <v>328</v>
      </c>
      <c r="H462" t="s">
        <v>329</v>
      </c>
      <c r="I462" s="6">
        <v>8023</v>
      </c>
      <c r="J462" s="6">
        <v>2980</v>
      </c>
      <c r="K462" s="6">
        <v>1310</v>
      </c>
      <c r="L462" s="6">
        <v>546</v>
      </c>
      <c r="M462" s="6"/>
      <c r="N462" s="6">
        <v>97496</v>
      </c>
      <c r="O462" s="6">
        <v>44</v>
      </c>
      <c r="P462" s="7">
        <v>8.2327710052128236</v>
      </c>
      <c r="Q462" s="7"/>
    </row>
    <row r="463" spans="1:17">
      <c r="A463">
        <v>1</v>
      </c>
      <c r="B463" t="s">
        <v>86</v>
      </c>
      <c r="C463" t="s">
        <v>87</v>
      </c>
      <c r="D463">
        <v>2006</v>
      </c>
      <c r="E463" t="s">
        <v>219</v>
      </c>
      <c r="F463" t="s">
        <v>327</v>
      </c>
      <c r="G463" s="5" t="s">
        <v>328</v>
      </c>
      <c r="H463" t="s">
        <v>329</v>
      </c>
      <c r="I463" s="6">
        <v>8260</v>
      </c>
      <c r="J463" s="6">
        <v>3081</v>
      </c>
      <c r="K463" s="6">
        <v>1294</v>
      </c>
      <c r="L463" s="6">
        <v>548</v>
      </c>
      <c r="M463" s="6"/>
      <c r="N463" s="6">
        <v>99871</v>
      </c>
      <c r="O463" s="6">
        <v>44</v>
      </c>
      <c r="P463" s="7">
        <v>8.2743145641960592</v>
      </c>
      <c r="Q463" s="7"/>
    </row>
    <row r="464" spans="1:17">
      <c r="A464">
        <v>1</v>
      </c>
      <c r="B464" t="s">
        <v>86</v>
      </c>
      <c r="C464" t="s">
        <v>87</v>
      </c>
      <c r="D464">
        <v>2007</v>
      </c>
      <c r="E464" t="s">
        <v>219</v>
      </c>
      <c r="F464" t="s">
        <v>327</v>
      </c>
      <c r="G464" s="5" t="s">
        <v>328</v>
      </c>
      <c r="H464" t="s">
        <v>329</v>
      </c>
      <c r="I464" s="6">
        <v>7999</v>
      </c>
      <c r="J464" s="6">
        <v>3006</v>
      </c>
      <c r="K464" s="6">
        <v>1387</v>
      </c>
      <c r="L464" s="6">
        <v>612</v>
      </c>
      <c r="M464" s="6"/>
      <c r="N464" s="6">
        <v>97613</v>
      </c>
      <c r="O464" s="6">
        <v>142</v>
      </c>
      <c r="P464" s="7">
        <v>8.2065434847287921</v>
      </c>
      <c r="Q464" s="7"/>
    </row>
    <row r="465" spans="1:17">
      <c r="A465">
        <v>1</v>
      </c>
      <c r="B465" t="s">
        <v>86</v>
      </c>
      <c r="C465" t="s">
        <v>87</v>
      </c>
      <c r="D465">
        <v>2008</v>
      </c>
      <c r="E465" t="s">
        <v>219</v>
      </c>
      <c r="F465" t="s">
        <v>327</v>
      </c>
      <c r="G465" s="5" t="s">
        <v>328</v>
      </c>
      <c r="H465" t="s">
        <v>329</v>
      </c>
      <c r="I465" s="6">
        <v>8189</v>
      </c>
      <c r="J465" s="6">
        <v>2957</v>
      </c>
      <c r="K465" s="6">
        <v>1321</v>
      </c>
      <c r="L465" s="6">
        <v>575</v>
      </c>
      <c r="M465" s="6"/>
      <c r="N465" s="6">
        <v>99149</v>
      </c>
      <c r="O465" s="6">
        <v>57</v>
      </c>
      <c r="P465" s="7">
        <v>8.264037460138054</v>
      </c>
      <c r="Q465" s="7"/>
    </row>
    <row r="466" spans="1:17">
      <c r="A466">
        <v>1</v>
      </c>
      <c r="B466" t="s">
        <v>86</v>
      </c>
      <c r="C466" t="s">
        <v>87</v>
      </c>
      <c r="D466">
        <v>2009</v>
      </c>
      <c r="E466" t="s">
        <v>219</v>
      </c>
      <c r="F466" t="s">
        <v>327</v>
      </c>
      <c r="G466" s="5" t="s">
        <v>328</v>
      </c>
      <c r="H466" t="s">
        <v>329</v>
      </c>
      <c r="I466" s="6">
        <v>8067</v>
      </c>
      <c r="J466" s="6">
        <v>2946</v>
      </c>
      <c r="K466" s="6">
        <v>1351</v>
      </c>
      <c r="L466" s="6">
        <v>609</v>
      </c>
      <c r="M466" s="6"/>
      <c r="N466" s="6">
        <v>96442</v>
      </c>
      <c r="O466" s="6">
        <v>19</v>
      </c>
      <c r="P466" s="7">
        <v>8.3662611617560128</v>
      </c>
      <c r="Q466" s="7"/>
    </row>
    <row r="467" spans="1:17">
      <c r="A467">
        <v>1</v>
      </c>
      <c r="B467" t="s">
        <v>86</v>
      </c>
      <c r="C467" t="s">
        <v>87</v>
      </c>
      <c r="D467">
        <v>2010</v>
      </c>
      <c r="E467" t="s">
        <v>219</v>
      </c>
      <c r="F467" t="s">
        <v>327</v>
      </c>
      <c r="G467" s="5" t="s">
        <v>328</v>
      </c>
      <c r="H467" t="s">
        <v>329</v>
      </c>
      <c r="I467" s="6">
        <v>7742</v>
      </c>
      <c r="J467" s="6">
        <v>2903</v>
      </c>
      <c r="K467" s="6">
        <v>1309</v>
      </c>
      <c r="L467" s="6">
        <v>550</v>
      </c>
      <c r="M467" s="6"/>
      <c r="N467" s="6">
        <v>90335</v>
      </c>
      <c r="O467" s="6">
        <v>27</v>
      </c>
      <c r="P467" s="7">
        <v>8.5728839084023569</v>
      </c>
      <c r="Q467" s="7"/>
    </row>
    <row r="468" spans="1:17">
      <c r="A468">
        <v>1</v>
      </c>
      <c r="B468" t="s">
        <v>86</v>
      </c>
      <c r="C468" t="s">
        <v>87</v>
      </c>
      <c r="D468">
        <v>2011</v>
      </c>
      <c r="E468" t="s">
        <v>219</v>
      </c>
      <c r="F468" t="s">
        <v>327</v>
      </c>
      <c r="G468" s="5" t="s">
        <v>328</v>
      </c>
      <c r="H468" t="s">
        <v>329</v>
      </c>
      <c r="I468" s="6">
        <v>7463</v>
      </c>
      <c r="J468" s="6">
        <v>2757</v>
      </c>
      <c r="K468" s="6">
        <v>1242</v>
      </c>
      <c r="L468" s="6">
        <v>516</v>
      </c>
      <c r="M468" s="6"/>
      <c r="N468" s="6">
        <v>88049</v>
      </c>
      <c r="O468" s="6">
        <v>20</v>
      </c>
      <c r="P468" s="7">
        <v>8.4778879687375763</v>
      </c>
      <c r="Q468" s="7"/>
    </row>
    <row r="469" spans="1:17">
      <c r="A469">
        <v>1</v>
      </c>
      <c r="B469" t="s">
        <v>86</v>
      </c>
      <c r="C469" t="s">
        <v>87</v>
      </c>
      <c r="D469">
        <v>2012</v>
      </c>
      <c r="E469" t="s">
        <v>219</v>
      </c>
      <c r="F469" t="s">
        <v>327</v>
      </c>
      <c r="G469" s="5" t="s">
        <v>328</v>
      </c>
      <c r="H469" t="s">
        <v>329</v>
      </c>
      <c r="I469" s="6">
        <v>7733</v>
      </c>
      <c r="J469" s="6">
        <v>2851</v>
      </c>
      <c r="K469" s="6">
        <v>1232</v>
      </c>
      <c r="L469" s="6">
        <v>530</v>
      </c>
      <c r="M469" s="6"/>
      <c r="N469" s="6">
        <v>90269</v>
      </c>
      <c r="O469" s="6">
        <v>14</v>
      </c>
      <c r="P469" s="7">
        <v>8.567946374162096</v>
      </c>
      <c r="Q469" s="7"/>
    </row>
    <row r="470" spans="1:17">
      <c r="A470">
        <v>1</v>
      </c>
      <c r="B470" t="s">
        <v>86</v>
      </c>
      <c r="C470" t="s">
        <v>87</v>
      </c>
      <c r="D470">
        <v>2013</v>
      </c>
      <c r="E470" t="s">
        <v>219</v>
      </c>
      <c r="F470" t="s">
        <v>327</v>
      </c>
      <c r="G470" s="5" t="s">
        <v>328</v>
      </c>
      <c r="H470" t="s">
        <v>329</v>
      </c>
      <c r="I470" s="6">
        <v>7809</v>
      </c>
      <c r="J470" s="6">
        <v>2857</v>
      </c>
      <c r="K470" s="6">
        <v>1249</v>
      </c>
      <c r="L470" s="6">
        <v>546</v>
      </c>
      <c r="M470" s="6"/>
      <c r="N470" s="6">
        <v>88689</v>
      </c>
      <c r="O470" s="6">
        <v>20</v>
      </c>
      <c r="P470" s="7">
        <v>8.8069110963245318</v>
      </c>
      <c r="Q470" s="7"/>
    </row>
    <row r="471" spans="1:17">
      <c r="A471">
        <v>1</v>
      </c>
      <c r="B471" t="s">
        <v>86</v>
      </c>
      <c r="C471" t="s">
        <v>87</v>
      </c>
      <c r="D471">
        <v>2014</v>
      </c>
      <c r="E471" t="s">
        <v>219</v>
      </c>
      <c r="F471" t="s">
        <v>327</v>
      </c>
      <c r="G471" s="5" t="s">
        <v>328</v>
      </c>
      <c r="H471" t="s">
        <v>329</v>
      </c>
      <c r="I471" s="6">
        <v>8102</v>
      </c>
      <c r="J471" s="6">
        <v>2900</v>
      </c>
      <c r="K471" s="6">
        <v>1273</v>
      </c>
      <c r="L471" s="6">
        <v>532</v>
      </c>
      <c r="M471" s="6"/>
      <c r="N471" s="6">
        <v>91510</v>
      </c>
      <c r="O471" s="6">
        <v>34</v>
      </c>
      <c r="P471" s="7">
        <v>8.8569679478770382</v>
      </c>
      <c r="Q471" s="7"/>
    </row>
    <row r="472" spans="1:17">
      <c r="A472">
        <v>1</v>
      </c>
      <c r="B472" t="s">
        <v>86</v>
      </c>
      <c r="C472" t="s">
        <v>87</v>
      </c>
      <c r="D472">
        <v>2015</v>
      </c>
      <c r="E472" t="s">
        <v>219</v>
      </c>
      <c r="F472" t="s">
        <v>327</v>
      </c>
      <c r="G472" s="5" t="s">
        <v>328</v>
      </c>
      <c r="H472" t="s">
        <v>329</v>
      </c>
      <c r="I472" s="6">
        <v>7836</v>
      </c>
      <c r="J472" s="6">
        <v>2856</v>
      </c>
      <c r="K472" s="6">
        <v>1315</v>
      </c>
      <c r="L472" s="6">
        <v>580</v>
      </c>
      <c r="M472" s="6"/>
      <c r="N472" s="6">
        <v>91690</v>
      </c>
      <c r="O472" s="6">
        <v>35</v>
      </c>
      <c r="P472" s="7">
        <v>8.5494517484043424</v>
      </c>
      <c r="Q472" s="7"/>
    </row>
    <row r="473" spans="1:17">
      <c r="A473">
        <v>1</v>
      </c>
      <c r="B473" t="s">
        <v>88</v>
      </c>
      <c r="C473" t="s">
        <v>89</v>
      </c>
      <c r="D473">
        <v>2000</v>
      </c>
      <c r="E473" t="s">
        <v>219</v>
      </c>
      <c r="F473" t="s">
        <v>330</v>
      </c>
      <c r="G473" s="5" t="s">
        <v>331</v>
      </c>
      <c r="H473" t="s">
        <v>332</v>
      </c>
      <c r="I473" s="6">
        <v>160</v>
      </c>
      <c r="J473" s="6">
        <v>64</v>
      </c>
      <c r="K473" s="6">
        <v>35</v>
      </c>
      <c r="L473" s="6">
        <v>19</v>
      </c>
      <c r="M473" s="6"/>
      <c r="N473" s="6">
        <v>4315</v>
      </c>
      <c r="O473" s="6">
        <v>12</v>
      </c>
      <c r="P473" s="7">
        <v>3.7183360446200324</v>
      </c>
      <c r="Q473" s="7"/>
    </row>
    <row r="474" spans="1:17">
      <c r="A474">
        <v>1</v>
      </c>
      <c r="B474" t="s">
        <v>88</v>
      </c>
      <c r="C474" t="s">
        <v>89</v>
      </c>
      <c r="D474">
        <v>2001</v>
      </c>
      <c r="E474" t="s">
        <v>219</v>
      </c>
      <c r="F474" t="s">
        <v>330</v>
      </c>
      <c r="G474" s="5" t="s">
        <v>331</v>
      </c>
      <c r="H474" t="s">
        <v>332</v>
      </c>
      <c r="I474" s="6">
        <v>132</v>
      </c>
      <c r="J474" s="6">
        <v>44</v>
      </c>
      <c r="K474" s="6">
        <v>25</v>
      </c>
      <c r="L474" s="6">
        <v>11</v>
      </c>
      <c r="M474" s="6"/>
      <c r="N474" s="6">
        <v>4091</v>
      </c>
      <c r="O474" s="6">
        <v>5</v>
      </c>
      <c r="P474" s="7">
        <v>3.2305433186490458</v>
      </c>
      <c r="Q474" s="7"/>
    </row>
    <row r="475" spans="1:17">
      <c r="A475">
        <v>1</v>
      </c>
      <c r="B475" t="s">
        <v>88</v>
      </c>
      <c r="C475" t="s">
        <v>89</v>
      </c>
      <c r="D475">
        <v>2002</v>
      </c>
      <c r="E475" t="s">
        <v>219</v>
      </c>
      <c r="F475" t="s">
        <v>330</v>
      </c>
      <c r="G475" s="5" t="s">
        <v>331</v>
      </c>
      <c r="H475" t="s">
        <v>332</v>
      </c>
      <c r="I475" s="6">
        <v>156</v>
      </c>
      <c r="J475" s="6">
        <v>57</v>
      </c>
      <c r="K475" s="6">
        <v>29</v>
      </c>
      <c r="L475" s="6">
        <v>11</v>
      </c>
      <c r="M475" s="6"/>
      <c r="N475" s="6">
        <v>4049</v>
      </c>
      <c r="O475" s="6">
        <v>7</v>
      </c>
      <c r="P475" s="7">
        <v>3.859475507174666</v>
      </c>
      <c r="Q475" s="7"/>
    </row>
    <row r="476" spans="1:17">
      <c r="A476">
        <v>1</v>
      </c>
      <c r="B476" t="s">
        <v>88</v>
      </c>
      <c r="C476" t="s">
        <v>89</v>
      </c>
      <c r="D476">
        <v>2003</v>
      </c>
      <c r="E476" t="s">
        <v>219</v>
      </c>
      <c r="F476" t="s">
        <v>330</v>
      </c>
      <c r="G476" s="5" t="s">
        <v>331</v>
      </c>
      <c r="H476" t="s">
        <v>332</v>
      </c>
      <c r="I476" s="6">
        <v>124</v>
      </c>
      <c r="J476" s="6">
        <v>54</v>
      </c>
      <c r="K476" s="6">
        <v>27</v>
      </c>
      <c r="L476" s="6">
        <v>5</v>
      </c>
      <c r="M476" s="6"/>
      <c r="N476" s="6">
        <v>4143</v>
      </c>
      <c r="O476" s="6">
        <v>10</v>
      </c>
      <c r="P476" s="7">
        <v>3.0002419549963704</v>
      </c>
      <c r="Q476" s="64"/>
    </row>
    <row r="477" spans="1:17">
      <c r="A477">
        <v>1</v>
      </c>
      <c r="B477" t="s">
        <v>88</v>
      </c>
      <c r="C477" t="s">
        <v>89</v>
      </c>
      <c r="D477">
        <v>2004</v>
      </c>
      <c r="E477" t="s">
        <v>219</v>
      </c>
      <c r="F477" t="s">
        <v>330</v>
      </c>
      <c r="G477" s="5" t="s">
        <v>331</v>
      </c>
      <c r="H477" t="s">
        <v>332</v>
      </c>
      <c r="I477" s="6">
        <v>146</v>
      </c>
      <c r="J477" s="6">
        <v>61</v>
      </c>
      <c r="K477" s="6">
        <v>24</v>
      </c>
      <c r="L477" s="6">
        <v>7</v>
      </c>
      <c r="M477" s="6"/>
      <c r="N477" s="6">
        <v>4234</v>
      </c>
      <c r="O477" s="6">
        <v>31</v>
      </c>
      <c r="P477" s="7">
        <v>3.473709255293838</v>
      </c>
      <c r="Q477" s="7"/>
    </row>
    <row r="478" spans="1:17">
      <c r="A478">
        <v>1</v>
      </c>
      <c r="B478" t="s">
        <v>88</v>
      </c>
      <c r="C478" t="s">
        <v>89</v>
      </c>
      <c r="D478">
        <v>2005</v>
      </c>
      <c r="E478" t="s">
        <v>219</v>
      </c>
      <c r="F478" t="s">
        <v>330</v>
      </c>
      <c r="G478" s="5" t="s">
        <v>331</v>
      </c>
      <c r="H478" t="s">
        <v>332</v>
      </c>
      <c r="I478" s="6">
        <v>157</v>
      </c>
      <c r="J478" s="6">
        <v>66</v>
      </c>
      <c r="K478" s="6">
        <v>27</v>
      </c>
      <c r="L478" s="6">
        <v>13</v>
      </c>
      <c r="M478" s="6"/>
      <c r="N478" s="6">
        <v>4280</v>
      </c>
      <c r="O478" s="6">
        <v>14</v>
      </c>
      <c r="P478" s="7">
        <v>3.6802625410220351</v>
      </c>
      <c r="Q478" s="7"/>
    </row>
    <row r="479" spans="1:17">
      <c r="A479">
        <v>1</v>
      </c>
      <c r="B479" t="s">
        <v>88</v>
      </c>
      <c r="C479" t="s">
        <v>89</v>
      </c>
      <c r="D479">
        <v>2006</v>
      </c>
      <c r="E479" t="s">
        <v>219</v>
      </c>
      <c r="F479" t="s">
        <v>330</v>
      </c>
      <c r="G479" s="5" t="s">
        <v>331</v>
      </c>
      <c r="H479" t="s">
        <v>332</v>
      </c>
      <c r="I479" s="6">
        <v>172</v>
      </c>
      <c r="J479" s="6">
        <v>82</v>
      </c>
      <c r="K479" s="6">
        <v>41</v>
      </c>
      <c r="L479" s="6">
        <v>14</v>
      </c>
      <c r="M479" s="6"/>
      <c r="N479" s="6">
        <v>4415</v>
      </c>
      <c r="O479" s="6">
        <v>23</v>
      </c>
      <c r="P479" s="7">
        <v>3.9162112932604733</v>
      </c>
      <c r="Q479" s="65"/>
    </row>
    <row r="480" spans="1:17">
      <c r="A480">
        <v>1</v>
      </c>
      <c r="B480" t="s">
        <v>88</v>
      </c>
      <c r="C480" t="s">
        <v>89</v>
      </c>
      <c r="D480">
        <v>2007</v>
      </c>
      <c r="E480" t="s">
        <v>219</v>
      </c>
      <c r="F480" t="s">
        <v>330</v>
      </c>
      <c r="G480" s="5" t="s">
        <v>331</v>
      </c>
      <c r="H480" t="s">
        <v>332</v>
      </c>
      <c r="I480" s="6">
        <v>176</v>
      </c>
      <c r="J480" s="6">
        <v>81</v>
      </c>
      <c r="K480" s="6">
        <v>42</v>
      </c>
      <c r="L480" s="6">
        <v>18</v>
      </c>
      <c r="M480" s="6"/>
      <c r="N480" s="6">
        <v>4560</v>
      </c>
      <c r="O480" s="6">
        <v>12</v>
      </c>
      <c r="P480" s="7">
        <v>3.8698328935795954</v>
      </c>
      <c r="Q480" s="7"/>
    </row>
    <row r="481" spans="1:17">
      <c r="A481">
        <v>1</v>
      </c>
      <c r="B481" t="s">
        <v>88</v>
      </c>
      <c r="C481" t="s">
        <v>89</v>
      </c>
      <c r="D481">
        <v>2008</v>
      </c>
      <c r="E481" t="s">
        <v>219</v>
      </c>
      <c r="F481" t="s">
        <v>330</v>
      </c>
      <c r="G481" s="5" t="s">
        <v>331</v>
      </c>
      <c r="H481" t="s">
        <v>332</v>
      </c>
      <c r="I481" s="6">
        <v>182</v>
      </c>
      <c r="J481" s="6">
        <v>72</v>
      </c>
      <c r="K481" s="6">
        <v>34</v>
      </c>
      <c r="L481" s="6">
        <v>15</v>
      </c>
      <c r="M481" s="6"/>
      <c r="N481" s="6">
        <v>4835</v>
      </c>
      <c r="O481" s="6">
        <v>11</v>
      </c>
      <c r="P481" s="7">
        <v>3.7728026533996686</v>
      </c>
      <c r="Q481" s="7"/>
    </row>
    <row r="482" spans="1:17">
      <c r="A482">
        <v>1</v>
      </c>
      <c r="B482" t="s">
        <v>88</v>
      </c>
      <c r="C482" t="s">
        <v>89</v>
      </c>
      <c r="D482">
        <v>2009</v>
      </c>
      <c r="E482" t="s">
        <v>219</v>
      </c>
      <c r="F482" t="s">
        <v>330</v>
      </c>
      <c r="G482" s="5" t="s">
        <v>331</v>
      </c>
      <c r="H482" t="s">
        <v>332</v>
      </c>
      <c r="I482" s="6">
        <v>201</v>
      </c>
      <c r="J482" s="6">
        <v>83</v>
      </c>
      <c r="K482" s="6">
        <v>33</v>
      </c>
      <c r="L482" s="6">
        <v>9</v>
      </c>
      <c r="M482" s="6"/>
      <c r="N482" s="6">
        <v>5026</v>
      </c>
      <c r="O482" s="6">
        <v>55</v>
      </c>
      <c r="P482" s="7">
        <v>4.0434520217260106</v>
      </c>
      <c r="Q482" s="7"/>
    </row>
    <row r="483" spans="1:17">
      <c r="A483">
        <v>1</v>
      </c>
      <c r="B483" t="s">
        <v>88</v>
      </c>
      <c r="C483" t="s">
        <v>89</v>
      </c>
      <c r="D483">
        <v>2010</v>
      </c>
      <c r="E483" t="s">
        <v>219</v>
      </c>
      <c r="F483" t="s">
        <v>330</v>
      </c>
      <c r="G483" s="5" t="s">
        <v>331</v>
      </c>
      <c r="H483" t="s">
        <v>332</v>
      </c>
      <c r="I483" s="6">
        <v>174</v>
      </c>
      <c r="J483" s="6">
        <v>68</v>
      </c>
      <c r="K483" s="6">
        <v>28</v>
      </c>
      <c r="L483" s="6">
        <v>11</v>
      </c>
      <c r="M483" s="6"/>
      <c r="N483" s="6">
        <v>4907</v>
      </c>
      <c r="O483" s="6">
        <v>64</v>
      </c>
      <c r="P483" s="7">
        <v>3.5928143712574849</v>
      </c>
      <c r="Q483" s="7"/>
    </row>
    <row r="484" spans="1:17">
      <c r="A484">
        <v>1</v>
      </c>
      <c r="B484" t="s">
        <v>88</v>
      </c>
      <c r="C484" t="s">
        <v>89</v>
      </c>
      <c r="D484">
        <v>2011</v>
      </c>
      <c r="E484" t="s">
        <v>219</v>
      </c>
      <c r="F484" t="s">
        <v>330</v>
      </c>
      <c r="G484" s="5" t="s">
        <v>331</v>
      </c>
      <c r="H484" t="s">
        <v>332</v>
      </c>
      <c r="I484" s="6">
        <v>142</v>
      </c>
      <c r="J484" s="6">
        <v>51</v>
      </c>
      <c r="K484" s="6">
        <v>16</v>
      </c>
      <c r="L484" s="6">
        <v>4</v>
      </c>
      <c r="M484" s="6"/>
      <c r="N484" s="6">
        <v>4492</v>
      </c>
      <c r="O484" s="6">
        <v>46</v>
      </c>
      <c r="P484" s="7">
        <v>3.1938821412505627</v>
      </c>
      <c r="Q484" s="7"/>
    </row>
    <row r="485" spans="1:17">
      <c r="A485">
        <v>1</v>
      </c>
      <c r="B485" t="s">
        <v>88</v>
      </c>
      <c r="C485" t="s">
        <v>89</v>
      </c>
      <c r="D485">
        <v>2012</v>
      </c>
      <c r="E485" t="s">
        <v>219</v>
      </c>
      <c r="F485" t="s">
        <v>330</v>
      </c>
      <c r="G485" s="5" t="s">
        <v>331</v>
      </c>
      <c r="H485" t="s">
        <v>332</v>
      </c>
      <c r="I485" s="6">
        <v>190</v>
      </c>
      <c r="J485" s="6">
        <v>73</v>
      </c>
      <c r="K485" s="6">
        <v>23</v>
      </c>
      <c r="L485" s="6">
        <v>10</v>
      </c>
      <c r="M485" s="6"/>
      <c r="N485" s="6">
        <v>4533</v>
      </c>
      <c r="O485" s="6">
        <v>50</v>
      </c>
      <c r="P485" s="7">
        <v>4.238233325897836</v>
      </c>
      <c r="Q485" s="7"/>
    </row>
    <row r="486" spans="1:17">
      <c r="A486">
        <v>1</v>
      </c>
      <c r="B486" t="s">
        <v>88</v>
      </c>
      <c r="C486" t="s">
        <v>89</v>
      </c>
      <c r="D486">
        <v>2013</v>
      </c>
      <c r="E486" t="s">
        <v>219</v>
      </c>
      <c r="F486" t="s">
        <v>330</v>
      </c>
      <c r="G486" s="5" t="s">
        <v>331</v>
      </c>
      <c r="H486" t="s">
        <v>332</v>
      </c>
      <c r="I486">
        <v>157</v>
      </c>
      <c r="J486">
        <v>64</v>
      </c>
      <c r="K486">
        <v>28</v>
      </c>
      <c r="L486">
        <v>17</v>
      </c>
      <c r="N486">
        <v>4326</v>
      </c>
      <c r="O486">
        <v>43</v>
      </c>
      <c r="P486" s="7">
        <v>3.6656549147793602</v>
      </c>
      <c r="Q486" s="7"/>
    </row>
    <row r="487" spans="1:17">
      <c r="A487">
        <v>1</v>
      </c>
      <c r="B487" t="s">
        <v>88</v>
      </c>
      <c r="C487" t="s">
        <v>89</v>
      </c>
      <c r="D487">
        <v>2014</v>
      </c>
      <c r="E487" t="s">
        <v>219</v>
      </c>
      <c r="F487" t="s">
        <v>330</v>
      </c>
      <c r="G487" s="5" t="s">
        <v>331</v>
      </c>
      <c r="H487" t="s">
        <v>332</v>
      </c>
      <c r="I487" s="6">
        <v>175</v>
      </c>
      <c r="J487" s="6">
        <v>65</v>
      </c>
      <c r="K487" s="6">
        <v>32</v>
      </c>
      <c r="L487" s="6">
        <v>14</v>
      </c>
      <c r="N487" s="6">
        <v>4375</v>
      </c>
      <c r="O487" s="6">
        <v>47</v>
      </c>
      <c r="P487" s="7">
        <v>4.0434380776340113</v>
      </c>
      <c r="Q487" s="7"/>
    </row>
    <row r="488" spans="1:17">
      <c r="A488">
        <v>1</v>
      </c>
      <c r="B488" t="s">
        <v>88</v>
      </c>
      <c r="C488" t="s">
        <v>89</v>
      </c>
      <c r="D488">
        <v>2015</v>
      </c>
      <c r="E488" t="s">
        <v>219</v>
      </c>
      <c r="F488" t="s">
        <v>330</v>
      </c>
      <c r="G488" s="5" t="s">
        <v>331</v>
      </c>
      <c r="H488" t="s">
        <v>332</v>
      </c>
      <c r="I488" s="6">
        <v>178</v>
      </c>
      <c r="J488" s="6">
        <v>74</v>
      </c>
      <c r="K488" s="6">
        <v>30</v>
      </c>
      <c r="L488" s="6">
        <v>17</v>
      </c>
      <c r="N488" s="6">
        <v>4129</v>
      </c>
      <c r="O488" s="6">
        <v>52</v>
      </c>
      <c r="P488" s="7">
        <v>4.3659553593328422</v>
      </c>
      <c r="Q488" s="7"/>
    </row>
    <row r="489" spans="1:17">
      <c r="A489">
        <v>1</v>
      </c>
      <c r="B489" t="s">
        <v>90</v>
      </c>
      <c r="C489" t="s">
        <v>91</v>
      </c>
      <c r="D489">
        <v>2000</v>
      </c>
      <c r="E489" t="s">
        <v>219</v>
      </c>
      <c r="F489" t="s">
        <v>333</v>
      </c>
      <c r="G489" s="4" t="s">
        <v>92</v>
      </c>
      <c r="H489" t="s">
        <v>334</v>
      </c>
      <c r="I489" s="6">
        <v>2604</v>
      </c>
      <c r="J489" s="6">
        <v>972</v>
      </c>
      <c r="K489" s="6">
        <v>457</v>
      </c>
      <c r="L489" s="6">
        <v>186</v>
      </c>
      <c r="M489" s="6"/>
      <c r="N489" s="6">
        <v>54789</v>
      </c>
      <c r="O489" s="6">
        <v>447</v>
      </c>
      <c r="P489" s="7">
        <v>4.7918736888594458</v>
      </c>
      <c r="Q489" s="7"/>
    </row>
    <row r="490" spans="1:17">
      <c r="A490">
        <v>1</v>
      </c>
      <c r="B490" t="s">
        <v>90</v>
      </c>
      <c r="C490" t="s">
        <v>91</v>
      </c>
      <c r="D490">
        <v>2001</v>
      </c>
      <c r="E490" t="s">
        <v>219</v>
      </c>
      <c r="F490" t="s">
        <v>333</v>
      </c>
      <c r="G490" s="4" t="s">
        <v>92</v>
      </c>
      <c r="H490" t="s">
        <v>334</v>
      </c>
      <c r="I490" s="6">
        <v>2911</v>
      </c>
      <c r="J490" s="6">
        <v>1100</v>
      </c>
      <c r="K490" s="6">
        <v>474</v>
      </c>
      <c r="L490" s="6">
        <v>176</v>
      </c>
      <c r="M490" s="6"/>
      <c r="N490" s="6">
        <v>57854</v>
      </c>
      <c r="O490" s="6">
        <v>490</v>
      </c>
      <c r="P490" s="7">
        <v>5.0746112544452968</v>
      </c>
      <c r="Q490" s="7"/>
    </row>
    <row r="491" spans="1:17">
      <c r="A491">
        <v>1</v>
      </c>
      <c r="B491" t="s">
        <v>90</v>
      </c>
      <c r="C491" t="s">
        <v>91</v>
      </c>
      <c r="D491">
        <v>2002</v>
      </c>
      <c r="E491" t="s">
        <v>219</v>
      </c>
      <c r="F491" t="s">
        <v>333</v>
      </c>
      <c r="G491" s="4" t="s">
        <v>92</v>
      </c>
      <c r="H491" t="s">
        <v>334</v>
      </c>
      <c r="I491" s="6">
        <v>2914</v>
      </c>
      <c r="J491" s="6">
        <v>1089</v>
      </c>
      <c r="K491" s="6">
        <v>490</v>
      </c>
      <c r="L491" s="6">
        <v>186</v>
      </c>
      <c r="M491" s="6"/>
      <c r="N491" s="6">
        <v>60503</v>
      </c>
      <c r="O491" s="6">
        <v>609</v>
      </c>
      <c r="P491" s="7">
        <v>4.8652619628009486</v>
      </c>
      <c r="Q491" s="7"/>
    </row>
    <row r="492" spans="1:17">
      <c r="A492">
        <v>1</v>
      </c>
      <c r="B492" t="s">
        <v>90</v>
      </c>
      <c r="C492" t="s">
        <v>91</v>
      </c>
      <c r="D492">
        <v>2003</v>
      </c>
      <c r="E492" t="s">
        <v>219</v>
      </c>
      <c r="F492" t="s">
        <v>333</v>
      </c>
      <c r="G492" s="4" t="s">
        <v>92</v>
      </c>
      <c r="H492" t="s">
        <v>334</v>
      </c>
      <c r="I492" s="6">
        <v>3060</v>
      </c>
      <c r="J492" s="6">
        <v>1175</v>
      </c>
      <c r="K492" s="6">
        <v>486</v>
      </c>
      <c r="L492" s="6">
        <v>187</v>
      </c>
      <c r="M492" s="6"/>
      <c r="N492" s="6">
        <v>61529</v>
      </c>
      <c r="O492" s="6">
        <v>567</v>
      </c>
      <c r="P492" s="7">
        <v>5.0195203569436702</v>
      </c>
      <c r="Q492" s="7"/>
    </row>
    <row r="493" spans="1:17">
      <c r="A493">
        <v>1</v>
      </c>
      <c r="B493" t="s">
        <v>90</v>
      </c>
      <c r="C493" t="s">
        <v>91</v>
      </c>
      <c r="D493">
        <v>2004</v>
      </c>
      <c r="E493" t="s">
        <v>219</v>
      </c>
      <c r="F493" t="s">
        <v>333</v>
      </c>
      <c r="G493" s="4" t="s">
        <v>92</v>
      </c>
      <c r="H493" t="s">
        <v>334</v>
      </c>
      <c r="I493" s="6">
        <v>3028</v>
      </c>
      <c r="J493" s="6">
        <v>1161</v>
      </c>
      <c r="K493" s="6">
        <v>528</v>
      </c>
      <c r="L493" s="6">
        <v>196</v>
      </c>
      <c r="M493" s="6"/>
      <c r="N493" s="6">
        <v>61972</v>
      </c>
      <c r="O493" s="6">
        <v>504</v>
      </c>
      <c r="P493" s="7">
        <v>4.9261404307932581</v>
      </c>
      <c r="Q493" s="7"/>
    </row>
    <row r="494" spans="1:17">
      <c r="A494">
        <v>1</v>
      </c>
      <c r="B494" t="s">
        <v>90</v>
      </c>
      <c r="C494" t="s">
        <v>91</v>
      </c>
      <c r="D494">
        <v>2005</v>
      </c>
      <c r="E494" t="s">
        <v>219</v>
      </c>
      <c r="F494" t="s">
        <v>333</v>
      </c>
      <c r="G494" s="4" t="s">
        <v>92</v>
      </c>
      <c r="H494" t="s">
        <v>334</v>
      </c>
      <c r="I494" s="6">
        <v>3010</v>
      </c>
      <c r="J494" s="6">
        <v>1145</v>
      </c>
      <c r="K494" s="6">
        <v>480</v>
      </c>
      <c r="L494" s="6">
        <v>148</v>
      </c>
      <c r="M494" s="6"/>
      <c r="N494" s="6">
        <v>61372</v>
      </c>
      <c r="O494" s="6">
        <v>555</v>
      </c>
      <c r="P494" s="7">
        <v>4.9492740516631866</v>
      </c>
      <c r="Q494" s="7"/>
    </row>
    <row r="495" spans="1:17">
      <c r="A495">
        <v>1</v>
      </c>
      <c r="B495" t="s">
        <v>90</v>
      </c>
      <c r="C495" t="s">
        <v>91</v>
      </c>
      <c r="D495">
        <v>2006</v>
      </c>
      <c r="E495" t="s">
        <v>219</v>
      </c>
      <c r="F495" t="s">
        <v>333</v>
      </c>
      <c r="G495" s="4" t="s">
        <v>92</v>
      </c>
      <c r="H495" t="s">
        <v>334</v>
      </c>
      <c r="I495" s="6">
        <v>3129</v>
      </c>
      <c r="J495" s="6">
        <v>1112</v>
      </c>
      <c r="K495" s="6">
        <v>455</v>
      </c>
      <c r="L495" s="6">
        <v>114</v>
      </c>
      <c r="M495" s="6"/>
      <c r="N495" s="6">
        <v>65425</v>
      </c>
      <c r="O495" s="6">
        <v>572</v>
      </c>
      <c r="P495" s="7">
        <v>4.8247575285646001</v>
      </c>
      <c r="Q495" s="7"/>
    </row>
    <row r="496" spans="1:17">
      <c r="A496">
        <v>1</v>
      </c>
      <c r="B496" t="s">
        <v>90</v>
      </c>
      <c r="C496" t="s">
        <v>91</v>
      </c>
      <c r="D496">
        <v>2007</v>
      </c>
      <c r="E496" t="s">
        <v>219</v>
      </c>
      <c r="F496" t="s">
        <v>333</v>
      </c>
      <c r="G496" s="4" t="s">
        <v>92</v>
      </c>
      <c r="H496" t="s">
        <v>334</v>
      </c>
      <c r="I496" s="6">
        <v>3597</v>
      </c>
      <c r="J496" s="6">
        <v>1318</v>
      </c>
      <c r="K496" s="6">
        <v>523</v>
      </c>
      <c r="L496" s="6">
        <v>134</v>
      </c>
      <c r="M496" s="6"/>
      <c r="N496" s="6">
        <v>71389</v>
      </c>
      <c r="O496" s="6">
        <v>843</v>
      </c>
      <c r="P496" s="7">
        <v>5.0988007824681771</v>
      </c>
      <c r="Q496" s="7"/>
    </row>
    <row r="497" spans="1:17">
      <c r="A497">
        <v>1</v>
      </c>
      <c r="B497" t="s">
        <v>90</v>
      </c>
      <c r="C497" t="s">
        <v>91</v>
      </c>
      <c r="D497">
        <v>2008</v>
      </c>
      <c r="E497" t="s">
        <v>219</v>
      </c>
      <c r="F497" t="s">
        <v>333</v>
      </c>
      <c r="G497" s="4" t="s">
        <v>92</v>
      </c>
      <c r="H497" t="s">
        <v>334</v>
      </c>
      <c r="I497" s="6">
        <v>3897</v>
      </c>
      <c r="J497" s="6">
        <v>1488</v>
      </c>
      <c r="K497" s="6">
        <v>608</v>
      </c>
      <c r="L497" s="6">
        <v>206</v>
      </c>
      <c r="M497" s="6"/>
      <c r="N497" s="6">
        <v>75173</v>
      </c>
      <c r="O497" s="6">
        <v>1078</v>
      </c>
      <c r="P497" s="7">
        <v>5.259464201363115</v>
      </c>
      <c r="Q497" s="7"/>
    </row>
    <row r="498" spans="1:17">
      <c r="A498">
        <v>1</v>
      </c>
      <c r="B498" t="s">
        <v>90</v>
      </c>
      <c r="C498" t="s">
        <v>91</v>
      </c>
      <c r="D498">
        <v>2009</v>
      </c>
      <c r="E498" t="s">
        <v>219</v>
      </c>
      <c r="F498" t="s">
        <v>333</v>
      </c>
      <c r="G498" s="4" t="s">
        <v>92</v>
      </c>
      <c r="H498" t="s">
        <v>334</v>
      </c>
      <c r="I498" s="6">
        <v>3611</v>
      </c>
      <c r="J498" s="6">
        <v>1400</v>
      </c>
      <c r="K498" s="6">
        <v>573</v>
      </c>
      <c r="L498" s="6">
        <v>190</v>
      </c>
      <c r="M498" s="6"/>
      <c r="N498" s="6">
        <v>75554</v>
      </c>
      <c r="O498" s="6">
        <v>1861</v>
      </c>
      <c r="P498" s="7">
        <v>4.9000583501825137</v>
      </c>
      <c r="Q498" s="7"/>
    </row>
    <row r="499" spans="1:17">
      <c r="A499">
        <v>1</v>
      </c>
      <c r="B499" t="s">
        <v>90</v>
      </c>
      <c r="C499" t="s">
        <v>91</v>
      </c>
      <c r="D499">
        <v>2010</v>
      </c>
      <c r="E499" t="s">
        <v>219</v>
      </c>
      <c r="F499" t="s">
        <v>333</v>
      </c>
      <c r="G499" s="4" t="s">
        <v>92</v>
      </c>
      <c r="H499" t="s">
        <v>334</v>
      </c>
      <c r="I499" s="6">
        <v>3751</v>
      </c>
      <c r="J499" s="6">
        <v>1425</v>
      </c>
      <c r="K499" s="6">
        <v>654</v>
      </c>
      <c r="L499" s="6">
        <v>255</v>
      </c>
      <c r="M499" s="6"/>
      <c r="N499" s="6">
        <v>75174</v>
      </c>
      <c r="O499" s="6">
        <v>586</v>
      </c>
      <c r="P499" s="7">
        <v>5.0289590818898482</v>
      </c>
      <c r="Q499" s="7"/>
    </row>
    <row r="500" spans="1:17">
      <c r="A500">
        <v>1</v>
      </c>
      <c r="B500" t="s">
        <v>90</v>
      </c>
      <c r="C500" t="s">
        <v>91</v>
      </c>
      <c r="D500">
        <v>2011</v>
      </c>
      <c r="E500" t="s">
        <v>219</v>
      </c>
      <c r="F500" t="s">
        <v>333</v>
      </c>
      <c r="G500" s="4" t="s">
        <v>92</v>
      </c>
      <c r="H500" t="s">
        <v>334</v>
      </c>
      <c r="I500" s="6">
        <v>3818</v>
      </c>
      <c r="J500" s="6">
        <v>1470</v>
      </c>
      <c r="K500" s="6">
        <v>599</v>
      </c>
      <c r="L500" s="6">
        <v>226</v>
      </c>
      <c r="M500" s="6"/>
      <c r="N500" s="6">
        <v>74033</v>
      </c>
      <c r="O500" s="6">
        <v>451</v>
      </c>
      <c r="P500" s="7">
        <v>5.188768992416624</v>
      </c>
      <c r="Q500" s="7"/>
    </row>
    <row r="501" spans="1:17" s="15" customFormat="1">
      <c r="A501">
        <v>1</v>
      </c>
      <c r="B501" t="s">
        <v>90</v>
      </c>
      <c r="C501" t="s">
        <v>91</v>
      </c>
      <c r="D501">
        <v>2012</v>
      </c>
      <c r="E501" t="s">
        <v>219</v>
      </c>
      <c r="F501" t="s">
        <v>333</v>
      </c>
      <c r="G501" s="4" t="s">
        <v>92</v>
      </c>
      <c r="H501" t="s">
        <v>334</v>
      </c>
      <c r="I501" s="6">
        <v>3861</v>
      </c>
      <c r="J501" s="6">
        <v>1463</v>
      </c>
      <c r="K501" s="6">
        <v>653</v>
      </c>
      <c r="L501" s="28">
        <v>259</v>
      </c>
      <c r="M501" s="6"/>
      <c r="N501" s="6">
        <v>71674</v>
      </c>
      <c r="O501" s="28">
        <v>237</v>
      </c>
      <c r="P501" s="7">
        <v>5.3868906437480817</v>
      </c>
      <c r="Q501" s="18"/>
    </row>
    <row r="502" spans="1:17" s="15" customFormat="1">
      <c r="A502">
        <v>1</v>
      </c>
      <c r="B502" t="s">
        <v>90</v>
      </c>
      <c r="C502" t="s">
        <v>91</v>
      </c>
      <c r="D502">
        <v>2013</v>
      </c>
      <c r="E502" t="s">
        <v>219</v>
      </c>
      <c r="F502" t="s">
        <v>333</v>
      </c>
      <c r="G502" s="4" t="s">
        <v>92</v>
      </c>
      <c r="H502" t="s">
        <v>334</v>
      </c>
      <c r="I502">
        <v>3835</v>
      </c>
      <c r="J502">
        <v>1493</v>
      </c>
      <c r="K502">
        <v>653</v>
      </c>
      <c r="L502" s="28">
        <v>265</v>
      </c>
      <c r="M502"/>
      <c r="N502">
        <v>68954</v>
      </c>
      <c r="O502" s="28">
        <v>207</v>
      </c>
      <c r="P502" s="7">
        <v>5.56167880035966</v>
      </c>
      <c r="Q502" s="7"/>
    </row>
    <row r="503" spans="1:17" s="15" customFormat="1">
      <c r="A503">
        <v>1</v>
      </c>
      <c r="B503" t="s">
        <v>90</v>
      </c>
      <c r="C503" t="s">
        <v>91</v>
      </c>
      <c r="D503">
        <v>2014</v>
      </c>
      <c r="E503" t="s">
        <v>219</v>
      </c>
      <c r="F503" t="s">
        <v>333</v>
      </c>
      <c r="G503" s="4" t="s">
        <v>92</v>
      </c>
      <c r="H503" t="s">
        <v>334</v>
      </c>
      <c r="I503">
        <v>3762</v>
      </c>
      <c r="J503">
        <v>1378</v>
      </c>
      <c r="K503">
        <v>576</v>
      </c>
      <c r="L503" s="28">
        <v>218</v>
      </c>
      <c r="M503"/>
      <c r="N503">
        <v>67295</v>
      </c>
      <c r="O503" s="28">
        <v>253</v>
      </c>
      <c r="P503" s="7">
        <v>5.5903113158481315</v>
      </c>
      <c r="Q503" s="7"/>
    </row>
    <row r="504" spans="1:17" s="15" customFormat="1">
      <c r="A504">
        <v>1</v>
      </c>
      <c r="B504" t="s">
        <v>93</v>
      </c>
      <c r="C504" t="s">
        <v>94</v>
      </c>
      <c r="D504">
        <v>2000</v>
      </c>
      <c r="E504" t="s">
        <v>219</v>
      </c>
      <c r="F504" t="s">
        <v>229</v>
      </c>
      <c r="G504" t="s">
        <v>238</v>
      </c>
      <c r="H504"/>
      <c r="I504" s="6">
        <v>11487</v>
      </c>
      <c r="J504" s="6"/>
      <c r="K504" s="6"/>
      <c r="L504" s="6"/>
      <c r="M504" s="6"/>
      <c r="N504" s="6">
        <v>136486</v>
      </c>
      <c r="O504" s="6">
        <v>287</v>
      </c>
      <c r="P504" s="7">
        <v>8.4339826283599741</v>
      </c>
      <c r="Q504" s="7"/>
    </row>
    <row r="505" spans="1:17" s="15" customFormat="1">
      <c r="A505">
        <v>1</v>
      </c>
      <c r="B505" t="s">
        <v>93</v>
      </c>
      <c r="C505" t="s">
        <v>94</v>
      </c>
      <c r="D505">
        <v>2001</v>
      </c>
      <c r="E505" t="s">
        <v>219</v>
      </c>
      <c r="F505" t="s">
        <v>229</v>
      </c>
      <c r="G505" t="s">
        <v>238</v>
      </c>
      <c r="H505"/>
      <c r="I505" s="6">
        <v>11249</v>
      </c>
      <c r="J505" s="6"/>
      <c r="K505" s="6"/>
      <c r="L505" s="6"/>
      <c r="M505" s="6"/>
      <c r="N505" s="6">
        <v>136706</v>
      </c>
      <c r="O505" s="6">
        <v>239</v>
      </c>
      <c r="P505" s="7">
        <v>8.2430184586749924</v>
      </c>
      <c r="Q505" s="7"/>
    </row>
    <row r="506" spans="1:17" s="15" customFormat="1">
      <c r="A506">
        <v>1</v>
      </c>
      <c r="B506" t="s">
        <v>93</v>
      </c>
      <c r="C506" t="s">
        <v>94</v>
      </c>
      <c r="D506">
        <v>2002</v>
      </c>
      <c r="E506" t="s">
        <v>219</v>
      </c>
      <c r="F506" t="s">
        <v>229</v>
      </c>
      <c r="G506" t="s">
        <v>238</v>
      </c>
      <c r="H506"/>
      <c r="I506" s="6">
        <v>11662</v>
      </c>
      <c r="J506" s="6"/>
      <c r="K506" s="6"/>
      <c r="L506" s="6"/>
      <c r="M506" s="6"/>
      <c r="N506" s="6">
        <v>140082</v>
      </c>
      <c r="O506" s="6">
        <v>276</v>
      </c>
      <c r="P506" s="7">
        <v>8.3415590174956726</v>
      </c>
      <c r="Q506" s="7"/>
    </row>
    <row r="507" spans="1:17" s="15" customFormat="1">
      <c r="A507">
        <v>1</v>
      </c>
      <c r="B507" t="s">
        <v>93</v>
      </c>
      <c r="C507" t="s">
        <v>94</v>
      </c>
      <c r="D507">
        <v>2003</v>
      </c>
      <c r="E507" t="s">
        <v>219</v>
      </c>
      <c r="F507" t="s">
        <v>229</v>
      </c>
      <c r="G507" t="s">
        <v>238</v>
      </c>
      <c r="H507"/>
      <c r="I507" s="6">
        <v>12050</v>
      </c>
      <c r="J507" s="6"/>
      <c r="K507" s="6"/>
      <c r="L507" s="6"/>
      <c r="M507" s="6"/>
      <c r="N507" s="6">
        <v>145395</v>
      </c>
      <c r="O507" s="6">
        <v>376</v>
      </c>
      <c r="P507" s="7">
        <v>8.3092560285204016</v>
      </c>
      <c r="Q507" s="7"/>
    </row>
    <row r="508" spans="1:17" s="15" customFormat="1">
      <c r="A508">
        <v>1</v>
      </c>
      <c r="B508" t="s">
        <v>93</v>
      </c>
      <c r="C508" t="s">
        <v>94</v>
      </c>
      <c r="D508">
        <v>2004</v>
      </c>
      <c r="E508" t="s">
        <v>219</v>
      </c>
      <c r="F508" t="s">
        <v>229</v>
      </c>
      <c r="G508" t="s">
        <v>238</v>
      </c>
      <c r="H508"/>
      <c r="I508" s="6">
        <v>11758</v>
      </c>
      <c r="J508" s="6"/>
      <c r="K508" s="6"/>
      <c r="L508" s="6"/>
      <c r="M508" s="6"/>
      <c r="N508" s="6">
        <v>144393</v>
      </c>
      <c r="O508" s="6">
        <v>412</v>
      </c>
      <c r="P508" s="7">
        <v>8.1663552829887269</v>
      </c>
      <c r="Q508" s="7"/>
    </row>
    <row r="509" spans="1:17">
      <c r="A509">
        <v>1</v>
      </c>
      <c r="B509" t="s">
        <v>93</v>
      </c>
      <c r="C509" t="s">
        <v>94</v>
      </c>
      <c r="D509">
        <v>2005</v>
      </c>
      <c r="E509" t="s">
        <v>219</v>
      </c>
      <c r="F509" t="s">
        <v>229</v>
      </c>
      <c r="G509" t="s">
        <v>238</v>
      </c>
      <c r="I509" s="6">
        <v>11853</v>
      </c>
      <c r="J509" s="6"/>
      <c r="K509" s="6"/>
      <c r="L509" s="6"/>
      <c r="M509" s="6"/>
      <c r="N509" s="6">
        <v>144007</v>
      </c>
      <c r="O509" s="6">
        <v>241</v>
      </c>
      <c r="P509" s="7">
        <v>8.2446475522724416</v>
      </c>
      <c r="Q509" s="7"/>
    </row>
    <row r="510" spans="1:17">
      <c r="A510">
        <v>1</v>
      </c>
      <c r="B510" t="s">
        <v>93</v>
      </c>
      <c r="C510" t="s">
        <v>94</v>
      </c>
      <c r="D510">
        <v>2006</v>
      </c>
      <c r="E510" t="s">
        <v>219</v>
      </c>
      <c r="F510" t="s">
        <v>229</v>
      </c>
      <c r="G510" t="s">
        <v>238</v>
      </c>
      <c r="I510" s="6">
        <v>12164</v>
      </c>
      <c r="J510" s="6"/>
      <c r="K510" s="6"/>
      <c r="L510" s="6"/>
      <c r="M510" s="6"/>
      <c r="N510" s="6">
        <v>148244</v>
      </c>
      <c r="O510" s="6">
        <v>250</v>
      </c>
      <c r="P510" s="7">
        <v>8.2192521318431826</v>
      </c>
      <c r="Q510" s="7"/>
    </row>
    <row r="511" spans="1:17">
      <c r="A511">
        <v>1</v>
      </c>
      <c r="B511" t="s">
        <v>93</v>
      </c>
      <c r="C511" t="s">
        <v>94</v>
      </c>
      <c r="D511">
        <v>2007</v>
      </c>
      <c r="E511" t="s">
        <v>219</v>
      </c>
      <c r="F511" t="s">
        <v>229</v>
      </c>
      <c r="G511" t="s">
        <v>238</v>
      </c>
      <c r="I511" s="6">
        <v>12776</v>
      </c>
      <c r="J511" s="6"/>
      <c r="K511" s="6"/>
      <c r="L511" s="6"/>
      <c r="M511" s="6"/>
      <c r="N511" s="6">
        <v>151631</v>
      </c>
      <c r="O511" s="6">
        <v>66</v>
      </c>
      <c r="P511" s="7">
        <v>8.4293867317652502</v>
      </c>
      <c r="Q511" s="7"/>
    </row>
    <row r="512" spans="1:17">
      <c r="A512">
        <v>1</v>
      </c>
      <c r="B512" t="s">
        <v>93</v>
      </c>
      <c r="C512" t="s">
        <v>94</v>
      </c>
      <c r="D512">
        <v>2008</v>
      </c>
      <c r="E512" t="s">
        <v>219</v>
      </c>
      <c r="F512" t="s">
        <v>229</v>
      </c>
      <c r="G512" t="s">
        <v>238</v>
      </c>
      <c r="I512" s="6">
        <v>13116</v>
      </c>
      <c r="J512" s="6"/>
      <c r="K512" s="6"/>
      <c r="L512" s="6"/>
      <c r="M512" s="6"/>
      <c r="N512" s="6">
        <v>156864</v>
      </c>
      <c r="O512" s="6">
        <v>90</v>
      </c>
      <c r="P512" s="7">
        <v>8.3661831681273675</v>
      </c>
      <c r="Q512" s="7"/>
    </row>
    <row r="513" spans="1:17">
      <c r="A513">
        <v>1</v>
      </c>
      <c r="B513" t="s">
        <v>93</v>
      </c>
      <c r="C513" t="s">
        <v>94</v>
      </c>
      <c r="D513">
        <v>2009</v>
      </c>
      <c r="E513" t="s">
        <v>219</v>
      </c>
      <c r="F513" t="s">
        <v>229</v>
      </c>
      <c r="G513" t="s">
        <v>238</v>
      </c>
      <c r="I513" s="6">
        <v>13222</v>
      </c>
      <c r="J513" s="6"/>
      <c r="K513" s="6"/>
      <c r="L513" s="6"/>
      <c r="M513" s="6"/>
      <c r="N513" s="6">
        <v>161007</v>
      </c>
      <c r="O513" s="6">
        <v>157</v>
      </c>
      <c r="P513" s="7">
        <v>8.220080820640348</v>
      </c>
      <c r="Q513" s="7"/>
    </row>
    <row r="514" spans="1:17">
      <c r="A514">
        <v>1</v>
      </c>
      <c r="B514" t="s">
        <v>93</v>
      </c>
      <c r="C514" t="s">
        <v>94</v>
      </c>
      <c r="D514">
        <v>2010</v>
      </c>
      <c r="E514" t="s">
        <v>219</v>
      </c>
      <c r="F514" t="s">
        <v>229</v>
      </c>
      <c r="G514" t="s">
        <v>238</v>
      </c>
      <c r="I514" s="6">
        <v>13485</v>
      </c>
      <c r="J514" s="6"/>
      <c r="K514" s="6"/>
      <c r="L514" s="6"/>
      <c r="M514" s="6"/>
      <c r="N514" s="6">
        <v>166299</v>
      </c>
      <c r="O514" s="6">
        <v>220</v>
      </c>
      <c r="P514" s="7">
        <v>8.1196298147267267</v>
      </c>
      <c r="Q514" s="7"/>
    </row>
    <row r="515" spans="1:17">
      <c r="A515">
        <v>1</v>
      </c>
      <c r="B515" t="s">
        <v>93</v>
      </c>
      <c r="C515" t="s">
        <v>94</v>
      </c>
      <c r="D515">
        <v>2011</v>
      </c>
      <c r="E515" t="s">
        <v>219</v>
      </c>
      <c r="F515" t="s">
        <v>229</v>
      </c>
      <c r="G515" t="s">
        <v>238</v>
      </c>
      <c r="I515" s="6">
        <v>13451</v>
      </c>
      <c r="J515" s="6"/>
      <c r="K515" s="6"/>
      <c r="L515" s="6"/>
      <c r="M515" s="6"/>
      <c r="N515" s="6">
        <v>166533</v>
      </c>
      <c r="O515" s="6">
        <v>197</v>
      </c>
      <c r="P515" s="7">
        <v>8.0866439015005778</v>
      </c>
      <c r="Q515" s="7"/>
    </row>
    <row r="516" spans="1:17">
      <c r="A516">
        <v>1</v>
      </c>
      <c r="B516" t="s">
        <v>93</v>
      </c>
      <c r="C516" t="s">
        <v>94</v>
      </c>
      <c r="D516">
        <v>2012</v>
      </c>
      <c r="E516" t="s">
        <v>219</v>
      </c>
      <c r="F516" t="s">
        <v>229</v>
      </c>
      <c r="G516" t="s">
        <v>238</v>
      </c>
      <c r="I516" s="6">
        <v>13749</v>
      </c>
      <c r="J516" s="6"/>
      <c r="K516" s="6"/>
      <c r="L516" s="6"/>
      <c r="M516" s="6"/>
      <c r="N516" s="6">
        <v>171051</v>
      </c>
      <c r="O516" s="6">
        <v>102</v>
      </c>
      <c r="P516" s="7">
        <v>8.0427495919835739</v>
      </c>
      <c r="Q516" s="7"/>
    </row>
    <row r="517" spans="1:17">
      <c r="A517">
        <v>1</v>
      </c>
      <c r="B517" t="s">
        <v>93</v>
      </c>
      <c r="C517" t="s">
        <v>94</v>
      </c>
      <c r="D517">
        <v>2013</v>
      </c>
      <c r="E517" t="s">
        <v>219</v>
      </c>
      <c r="F517" t="s">
        <v>229</v>
      </c>
      <c r="G517" t="s">
        <v>238</v>
      </c>
      <c r="I517" s="6">
        <v>13342</v>
      </c>
      <c r="J517" s="6"/>
      <c r="K517" s="6"/>
      <c r="L517" s="6"/>
      <c r="M517" s="6"/>
      <c r="N517" s="6">
        <v>171424</v>
      </c>
      <c r="O517" s="6">
        <v>89</v>
      </c>
      <c r="P517" s="7">
        <v>7.7870837832316813</v>
      </c>
      <c r="Q517" s="18"/>
    </row>
    <row r="518" spans="1:17">
      <c r="A518">
        <v>1</v>
      </c>
      <c r="B518" t="s">
        <v>93</v>
      </c>
      <c r="C518" t="s">
        <v>94</v>
      </c>
      <c r="D518">
        <v>2014</v>
      </c>
      <c r="E518" t="s">
        <v>219</v>
      </c>
      <c r="F518" t="s">
        <v>229</v>
      </c>
      <c r="G518" t="s">
        <v>238</v>
      </c>
      <c r="I518" s="6">
        <v>13690</v>
      </c>
      <c r="J518" s="6"/>
      <c r="K518" s="6"/>
      <c r="L518" s="6"/>
      <c r="M518" s="6"/>
      <c r="N518" s="6">
        <v>176420</v>
      </c>
      <c r="O518" s="6">
        <v>157</v>
      </c>
      <c r="P518" s="7">
        <v>7.7668030159477599</v>
      </c>
      <c r="Q518" s="18"/>
    </row>
    <row r="519" spans="1:17">
      <c r="A519">
        <v>1</v>
      </c>
      <c r="B519" t="s">
        <v>93</v>
      </c>
      <c r="C519" t="s">
        <v>94</v>
      </c>
      <c r="D519">
        <v>2015</v>
      </c>
      <c r="E519" t="s">
        <v>219</v>
      </c>
      <c r="F519" t="s">
        <v>229</v>
      </c>
      <c r="G519" t="s">
        <v>238</v>
      </c>
      <c r="I519" s="6">
        <v>14212</v>
      </c>
      <c r="J519" s="6"/>
      <c r="K519" s="6"/>
      <c r="L519" s="6"/>
      <c r="M519" s="6"/>
      <c r="N519" s="6">
        <v>178750</v>
      </c>
      <c r="O519" s="6">
        <v>116</v>
      </c>
      <c r="P519" s="7">
        <v>7.9559322413426337</v>
      </c>
      <c r="Q519" s="18"/>
    </row>
    <row r="520" spans="1:17">
      <c r="A520">
        <v>2</v>
      </c>
      <c r="B520" t="s">
        <v>95</v>
      </c>
      <c r="C520" t="s">
        <v>96</v>
      </c>
      <c r="D520">
        <v>2003</v>
      </c>
      <c r="E520" t="s">
        <v>219</v>
      </c>
      <c r="F520" t="s">
        <v>335</v>
      </c>
      <c r="G520" s="4" t="s">
        <v>97</v>
      </c>
      <c r="H520" t="s">
        <v>336</v>
      </c>
      <c r="I520" s="6">
        <v>30640</v>
      </c>
      <c r="J520" s="6"/>
      <c r="K520" s="6">
        <v>4116</v>
      </c>
      <c r="L520" s="6"/>
      <c r="M520" s="6"/>
      <c r="N520" s="6">
        <v>457302</v>
      </c>
      <c r="O520" s="6"/>
      <c r="P520" s="7">
        <v>6.7001675041876041</v>
      </c>
      <c r="Q520" s="18"/>
    </row>
    <row r="521" spans="1:17">
      <c r="A521">
        <v>2</v>
      </c>
      <c r="B521" t="s">
        <v>95</v>
      </c>
      <c r="C521" t="s">
        <v>96</v>
      </c>
      <c r="D521">
        <v>2004</v>
      </c>
      <c r="E521" t="s">
        <v>219</v>
      </c>
      <c r="F521" t="s">
        <v>335</v>
      </c>
      <c r="G521" s="4" t="s">
        <v>97</v>
      </c>
      <c r="H521" t="s">
        <v>336</v>
      </c>
      <c r="I521" s="6">
        <v>32120</v>
      </c>
      <c r="J521" s="6"/>
      <c r="K521" s="6">
        <v>4794</v>
      </c>
      <c r="L521" s="6"/>
      <c r="M521" s="6"/>
      <c r="N521" s="6">
        <v>479405</v>
      </c>
      <c r="O521" s="6">
        <v>1342</v>
      </c>
      <c r="P521" s="7">
        <v>6.718779742418886</v>
      </c>
      <c r="Q521" s="18"/>
    </row>
    <row r="522" spans="1:17">
      <c r="A522">
        <v>1</v>
      </c>
      <c r="B522" t="s">
        <v>95</v>
      </c>
      <c r="C522" t="s">
        <v>96</v>
      </c>
      <c r="D522">
        <v>2005</v>
      </c>
      <c r="E522" t="s">
        <v>219</v>
      </c>
      <c r="F522" t="s">
        <v>335</v>
      </c>
      <c r="G522" s="4" t="s">
        <v>97</v>
      </c>
      <c r="H522" t="s">
        <v>336</v>
      </c>
      <c r="I522" s="6">
        <v>34679</v>
      </c>
      <c r="J522" s="6"/>
      <c r="K522" s="6">
        <v>5100</v>
      </c>
      <c r="L522" s="6"/>
      <c r="M522" s="6"/>
      <c r="N522" s="6">
        <v>509978</v>
      </c>
      <c r="O522" s="6">
        <v>1326</v>
      </c>
      <c r="P522" s="7">
        <v>6.8178243671508225</v>
      </c>
      <c r="Q522" s="18"/>
    </row>
    <row r="523" spans="1:17">
      <c r="A523">
        <v>1</v>
      </c>
      <c r="B523" t="s">
        <v>95</v>
      </c>
      <c r="C523" t="s">
        <v>96</v>
      </c>
      <c r="D523">
        <v>2006</v>
      </c>
      <c r="E523" t="s">
        <v>219</v>
      </c>
      <c r="F523" t="s">
        <v>335</v>
      </c>
      <c r="G523" s="4" t="s">
        <v>97</v>
      </c>
      <c r="H523" t="s">
        <v>336</v>
      </c>
      <c r="I523" s="6">
        <v>36074</v>
      </c>
      <c r="J523" s="6"/>
      <c r="K523" s="6">
        <v>5228</v>
      </c>
      <c r="L523" s="6"/>
      <c r="M523" s="6"/>
      <c r="N523" s="6">
        <v>522822</v>
      </c>
      <c r="O523" s="6">
        <v>2405</v>
      </c>
      <c r="P523" s="7">
        <v>6.9317489628509446</v>
      </c>
      <c r="Q523" s="18"/>
    </row>
    <row r="524" spans="1:17">
      <c r="A524">
        <v>1</v>
      </c>
      <c r="B524" t="s">
        <v>95</v>
      </c>
      <c r="C524" t="s">
        <v>96</v>
      </c>
      <c r="D524">
        <v>2007</v>
      </c>
      <c r="E524" t="s">
        <v>219</v>
      </c>
      <c r="F524" t="s">
        <v>335</v>
      </c>
      <c r="G524" t="s">
        <v>238</v>
      </c>
      <c r="H524" t="s">
        <v>337</v>
      </c>
      <c r="I524" s="6">
        <v>34548</v>
      </c>
      <c r="J524" s="6"/>
      <c r="K524" s="6">
        <v>4629</v>
      </c>
      <c r="L524" s="6"/>
      <c r="M524" s="6"/>
      <c r="N524" s="6">
        <v>520359</v>
      </c>
      <c r="O524" s="6">
        <v>2172</v>
      </c>
      <c r="P524" s="7">
        <v>6.6670912238246034</v>
      </c>
      <c r="Q524" s="18"/>
    </row>
    <row r="525" spans="1:17">
      <c r="A525">
        <v>1</v>
      </c>
      <c r="B525" t="s">
        <v>95</v>
      </c>
      <c r="C525" t="s">
        <v>96</v>
      </c>
      <c r="D525">
        <v>2008</v>
      </c>
      <c r="E525" t="s">
        <v>219</v>
      </c>
      <c r="F525" t="s">
        <v>335</v>
      </c>
      <c r="G525" t="s">
        <v>238</v>
      </c>
      <c r="H525" t="s">
        <v>337</v>
      </c>
      <c r="I525" s="6">
        <v>37705</v>
      </c>
      <c r="J525" s="6"/>
      <c r="K525" s="6">
        <v>5177</v>
      </c>
      <c r="L525" s="6"/>
      <c r="M525" s="6"/>
      <c r="N525" s="6">
        <v>549146</v>
      </c>
      <c r="O525" s="6">
        <v>1197</v>
      </c>
      <c r="P525" s="7">
        <v>6.881114848279676</v>
      </c>
      <c r="Q525" s="18"/>
    </row>
    <row r="526" spans="1:17">
      <c r="A526">
        <v>1</v>
      </c>
      <c r="B526" t="s">
        <v>95</v>
      </c>
      <c r="C526" t="s">
        <v>96</v>
      </c>
      <c r="D526">
        <v>2009</v>
      </c>
      <c r="E526" t="s">
        <v>219</v>
      </c>
      <c r="F526" t="s">
        <v>335</v>
      </c>
      <c r="G526" t="s">
        <v>238</v>
      </c>
      <c r="H526" t="s">
        <v>337</v>
      </c>
      <c r="I526" s="6">
        <v>38739</v>
      </c>
      <c r="J526" s="6"/>
      <c r="K526" s="6">
        <v>5246</v>
      </c>
      <c r="L526" s="6"/>
      <c r="M526" s="6"/>
      <c r="N526" s="6">
        <v>553524</v>
      </c>
      <c r="O526" s="6">
        <v>966</v>
      </c>
      <c r="P526" s="7">
        <v>7.0108477300120526</v>
      </c>
      <c r="Q526" s="18"/>
    </row>
    <row r="527" spans="1:17">
      <c r="A527">
        <v>1</v>
      </c>
      <c r="B527" t="s">
        <v>95</v>
      </c>
      <c r="C527" t="s">
        <v>96</v>
      </c>
      <c r="D527">
        <v>2010</v>
      </c>
      <c r="E527" t="s">
        <v>219</v>
      </c>
      <c r="F527" t="s">
        <v>335</v>
      </c>
      <c r="G527" t="s">
        <v>238</v>
      </c>
      <c r="H527" t="s">
        <v>337</v>
      </c>
      <c r="I527" s="6">
        <v>39113</v>
      </c>
      <c r="J527" s="6"/>
      <c r="K527" s="6">
        <v>5194</v>
      </c>
      <c r="L527" s="6"/>
      <c r="M527" s="6"/>
      <c r="N527" s="6">
        <v>550974</v>
      </c>
      <c r="O527" s="6">
        <v>798</v>
      </c>
      <c r="P527" s="7">
        <v>7.1091796079799918</v>
      </c>
      <c r="Q527" s="18"/>
    </row>
    <row r="528" spans="1:17">
      <c r="A528">
        <v>1</v>
      </c>
      <c r="B528" t="s">
        <v>95</v>
      </c>
      <c r="C528" t="s">
        <v>96</v>
      </c>
      <c r="D528">
        <v>2011</v>
      </c>
      <c r="E528" t="s">
        <v>219</v>
      </c>
      <c r="F528" t="s">
        <v>335</v>
      </c>
      <c r="G528" t="s">
        <v>238</v>
      </c>
      <c r="H528" t="s">
        <v>337</v>
      </c>
      <c r="I528" s="6">
        <v>38022</v>
      </c>
      <c r="J528" s="6"/>
      <c r="K528" s="6">
        <v>5031</v>
      </c>
      <c r="L528" s="6"/>
      <c r="M528" s="6"/>
      <c r="N528" s="6">
        <v>538470</v>
      </c>
      <c r="O528" s="6">
        <v>635</v>
      </c>
      <c r="P528" s="7">
        <v>7.0694543865683714</v>
      </c>
      <c r="Q528" s="18"/>
    </row>
    <row r="529" spans="1:17">
      <c r="A529">
        <v>1</v>
      </c>
      <c r="B529" t="s">
        <v>95</v>
      </c>
      <c r="C529" t="s">
        <v>96</v>
      </c>
      <c r="D529">
        <v>2012</v>
      </c>
      <c r="E529" t="s">
        <v>219</v>
      </c>
      <c r="F529" t="s">
        <v>335</v>
      </c>
      <c r="G529" t="s">
        <v>238</v>
      </c>
      <c r="H529" t="s">
        <v>337</v>
      </c>
      <c r="I529" s="6">
        <v>37989</v>
      </c>
      <c r="J529" s="6"/>
      <c r="K529" s="6">
        <v>5142</v>
      </c>
      <c r="L529" s="6"/>
      <c r="M529" s="6"/>
      <c r="N529" s="6">
        <v>532472</v>
      </c>
      <c r="O529" s="6">
        <v>713</v>
      </c>
      <c r="P529" s="7">
        <v>7.144025771072986</v>
      </c>
      <c r="Q529" s="18"/>
    </row>
    <row r="530" spans="1:17">
      <c r="A530">
        <v>1</v>
      </c>
      <c r="B530" t="s">
        <v>95</v>
      </c>
      <c r="C530" t="s">
        <v>96</v>
      </c>
      <c r="D530">
        <v>2013</v>
      </c>
      <c r="E530" t="s">
        <v>219</v>
      </c>
      <c r="F530" t="s">
        <v>335</v>
      </c>
      <c r="G530" t="s">
        <v>238</v>
      </c>
      <c r="H530" t="s">
        <v>337</v>
      </c>
      <c r="I530" s="6">
        <v>36865</v>
      </c>
      <c r="J530" s="6"/>
      <c r="K530" s="6">
        <v>5038</v>
      </c>
      <c r="L530" s="6"/>
      <c r="M530" s="6"/>
      <c r="N530" s="6">
        <v>509731</v>
      </c>
      <c r="O530" s="6">
        <v>665</v>
      </c>
      <c r="P530" s="7">
        <v>7.241693611437416</v>
      </c>
      <c r="Q530" s="18"/>
    </row>
    <row r="531" spans="1:17">
      <c r="A531">
        <v>1</v>
      </c>
      <c r="B531" t="s">
        <v>95</v>
      </c>
      <c r="C531" t="s">
        <v>96</v>
      </c>
      <c r="D531">
        <v>2014</v>
      </c>
      <c r="E531" t="s">
        <v>219</v>
      </c>
      <c r="F531" t="s">
        <v>335</v>
      </c>
      <c r="G531" t="s">
        <v>238</v>
      </c>
      <c r="H531" t="s">
        <v>337</v>
      </c>
      <c r="I531" s="6">
        <v>36081</v>
      </c>
      <c r="J531" s="6"/>
      <c r="K531" s="6">
        <v>4842</v>
      </c>
      <c r="L531" s="6"/>
      <c r="M531" s="6"/>
      <c r="N531" s="6">
        <v>500272</v>
      </c>
      <c r="O531" s="6">
        <v>485</v>
      </c>
      <c r="P531" s="7">
        <v>7.2192754113252242</v>
      </c>
      <c r="Q531" s="18"/>
    </row>
    <row r="532" spans="1:17">
      <c r="A532">
        <v>1</v>
      </c>
      <c r="B532" t="s">
        <v>95</v>
      </c>
      <c r="C532" t="s">
        <v>96</v>
      </c>
      <c r="D532">
        <v>2015</v>
      </c>
      <c r="E532" t="s">
        <v>219</v>
      </c>
      <c r="F532" t="s">
        <v>335</v>
      </c>
      <c r="G532" t="s">
        <v>238</v>
      </c>
      <c r="H532" t="s">
        <v>337</v>
      </c>
      <c r="I532" s="6">
        <v>35858</v>
      </c>
      <c r="J532" s="6"/>
      <c r="K532" s="6">
        <v>4714</v>
      </c>
      <c r="L532" s="6"/>
      <c r="M532" s="6"/>
      <c r="N532" s="6">
        <v>484513</v>
      </c>
      <c r="O532" s="6">
        <v>335</v>
      </c>
      <c r="P532" s="7">
        <v>7.4059540086497107</v>
      </c>
      <c r="Q532" s="18"/>
    </row>
    <row r="533" spans="1:17">
      <c r="A533" s="15">
        <v>2</v>
      </c>
      <c r="B533" s="15" t="s">
        <v>98</v>
      </c>
      <c r="C533" s="15" t="s">
        <v>99</v>
      </c>
      <c r="D533" s="15">
        <v>2005</v>
      </c>
      <c r="E533" t="s">
        <v>219</v>
      </c>
      <c r="F533" s="15" t="s">
        <v>338</v>
      </c>
      <c r="G533" s="15" t="s">
        <v>238</v>
      </c>
      <c r="H533" t="s">
        <v>339</v>
      </c>
      <c r="I533" s="59">
        <v>4874</v>
      </c>
      <c r="J533" s="60"/>
      <c r="K533" s="60"/>
      <c r="L533" s="60"/>
      <c r="M533" s="60"/>
      <c r="N533" s="59">
        <v>42281</v>
      </c>
      <c r="O533" s="60"/>
      <c r="P533" s="59">
        <v>11.5</v>
      </c>
      <c r="Q533" s="18"/>
    </row>
    <row r="534" spans="1:17">
      <c r="A534">
        <v>1</v>
      </c>
      <c r="B534" t="s">
        <v>100</v>
      </c>
      <c r="C534" t="s">
        <v>101</v>
      </c>
      <c r="D534">
        <v>2000</v>
      </c>
      <c r="E534" t="s">
        <v>219</v>
      </c>
      <c r="F534" t="s">
        <v>340</v>
      </c>
      <c r="G534" s="5" t="s">
        <v>102</v>
      </c>
      <c r="H534" t="s">
        <v>341</v>
      </c>
      <c r="I534" s="6">
        <v>102888</v>
      </c>
      <c r="J534" s="6">
        <v>21199</v>
      </c>
      <c r="K534" s="6">
        <v>7900</v>
      </c>
      <c r="L534" s="6">
        <v>2866</v>
      </c>
      <c r="M534" s="6"/>
      <c r="N534" s="6">
        <v>1190547</v>
      </c>
      <c r="O534" s="6">
        <v>159</v>
      </c>
      <c r="P534">
        <v>8.6432322906480916</v>
      </c>
      <c r="Q534" s="7"/>
    </row>
    <row r="535" spans="1:17">
      <c r="A535">
        <v>1</v>
      </c>
      <c r="B535" t="s">
        <v>100</v>
      </c>
      <c r="C535" t="s">
        <v>101</v>
      </c>
      <c r="D535">
        <v>2001</v>
      </c>
      <c r="E535" t="s">
        <v>219</v>
      </c>
      <c r="F535" t="s">
        <v>340</v>
      </c>
      <c r="G535" s="5" t="s">
        <v>102</v>
      </c>
      <c r="H535" t="s">
        <v>341</v>
      </c>
      <c r="I535" s="6">
        <v>102881</v>
      </c>
      <c r="J535" s="6">
        <v>21445</v>
      </c>
      <c r="K535" s="6">
        <v>7989</v>
      </c>
      <c r="L535" s="6">
        <v>3074</v>
      </c>
      <c r="M535" s="6"/>
      <c r="N535" s="6">
        <v>1170662</v>
      </c>
      <c r="O535" s="6">
        <v>154</v>
      </c>
      <c r="P535" s="7">
        <v>8.7894315972210357</v>
      </c>
      <c r="Q535" s="7"/>
    </row>
    <row r="536" spans="1:17">
      <c r="A536">
        <v>1</v>
      </c>
      <c r="B536" t="s">
        <v>100</v>
      </c>
      <c r="C536" t="s">
        <v>101</v>
      </c>
      <c r="D536">
        <v>2002</v>
      </c>
      <c r="E536" t="s">
        <v>219</v>
      </c>
      <c r="F536" t="s">
        <v>340</v>
      </c>
      <c r="G536" s="5" t="s">
        <v>102</v>
      </c>
      <c r="H536" t="s">
        <v>341</v>
      </c>
      <c r="I536" s="6">
        <v>104314</v>
      </c>
      <c r="J536" s="6">
        <v>21884</v>
      </c>
      <c r="K536" s="6">
        <v>8202</v>
      </c>
      <c r="L536" s="6">
        <v>3124</v>
      </c>
      <c r="M536" s="6"/>
      <c r="N536" s="6">
        <v>1153855</v>
      </c>
      <c r="O536" s="6">
        <v>158</v>
      </c>
      <c r="P536" s="7">
        <v>9.04171545908501</v>
      </c>
      <c r="Q536" s="7"/>
    </row>
    <row r="537" spans="1:17">
      <c r="A537">
        <v>1</v>
      </c>
      <c r="B537" t="s">
        <v>100</v>
      </c>
      <c r="C537" t="s">
        <v>101</v>
      </c>
      <c r="D537">
        <v>2003</v>
      </c>
      <c r="E537" t="s">
        <v>219</v>
      </c>
      <c r="F537" t="s">
        <v>340</v>
      </c>
      <c r="G537" s="5" t="s">
        <v>102</v>
      </c>
      <c r="H537" t="s">
        <v>341</v>
      </c>
      <c r="I537" s="6">
        <v>102320</v>
      </c>
      <c r="J537" s="6">
        <v>21699</v>
      </c>
      <c r="K537" s="6">
        <v>8390</v>
      </c>
      <c r="L537" s="6">
        <v>3335</v>
      </c>
      <c r="M537" s="6"/>
      <c r="N537" s="6">
        <v>1123610</v>
      </c>
      <c r="O537" s="6">
        <v>155</v>
      </c>
      <c r="P537" s="7">
        <v>9.1076189077444134</v>
      </c>
      <c r="Q537" s="7"/>
    </row>
    <row r="538" spans="1:17">
      <c r="A538">
        <v>1</v>
      </c>
      <c r="B538" t="s">
        <v>100</v>
      </c>
      <c r="C538" t="s">
        <v>101</v>
      </c>
      <c r="D538">
        <v>2004</v>
      </c>
      <c r="E538" t="s">
        <v>219</v>
      </c>
      <c r="F538" t="s">
        <v>340</v>
      </c>
      <c r="G538" s="5" t="s">
        <v>102</v>
      </c>
      <c r="H538" t="s">
        <v>341</v>
      </c>
      <c r="I538" s="6">
        <v>104832</v>
      </c>
      <c r="J538" s="6">
        <v>22111</v>
      </c>
      <c r="K538" s="6">
        <v>8467</v>
      </c>
      <c r="L538" s="6">
        <v>3341</v>
      </c>
      <c r="M538" s="6"/>
      <c r="N538" s="6">
        <v>1110721</v>
      </c>
      <c r="O538" s="6">
        <v>175</v>
      </c>
      <c r="P538" s="7">
        <v>9.4396810217676705</v>
      </c>
      <c r="Q538" s="7"/>
    </row>
    <row r="539" spans="1:17">
      <c r="A539">
        <v>1</v>
      </c>
      <c r="B539" t="s">
        <v>100</v>
      </c>
      <c r="C539" t="s">
        <v>101</v>
      </c>
      <c r="D539">
        <v>2005</v>
      </c>
      <c r="E539" t="s">
        <v>219</v>
      </c>
      <c r="F539" t="s">
        <v>340</v>
      </c>
      <c r="G539" s="5" t="s">
        <v>102</v>
      </c>
      <c r="H539" t="s">
        <v>341</v>
      </c>
      <c r="I539" s="6">
        <v>101272</v>
      </c>
      <c r="J539" s="6">
        <v>21728</v>
      </c>
      <c r="K539" s="6">
        <v>8197</v>
      </c>
      <c r="L539" s="6">
        <v>3115</v>
      </c>
      <c r="M539" s="6"/>
      <c r="N539" s="6">
        <v>1062530</v>
      </c>
      <c r="O539" s="6">
        <v>178</v>
      </c>
      <c r="P539" s="7">
        <v>9.5328102173290965</v>
      </c>
      <c r="Q539" s="7"/>
    </row>
    <row r="540" spans="1:17">
      <c r="A540">
        <v>1</v>
      </c>
      <c r="B540" t="s">
        <v>100</v>
      </c>
      <c r="C540" t="s">
        <v>101</v>
      </c>
      <c r="D540">
        <v>2006</v>
      </c>
      <c r="E540" t="s">
        <v>219</v>
      </c>
      <c r="F540" t="s">
        <v>340</v>
      </c>
      <c r="G540" s="5" t="s">
        <v>102</v>
      </c>
      <c r="H540" t="s">
        <v>341</v>
      </c>
      <c r="I540" s="6">
        <v>104559</v>
      </c>
      <c r="J540" s="6">
        <v>22142</v>
      </c>
      <c r="K540" s="6">
        <v>8373</v>
      </c>
      <c r="L540" s="6">
        <v>3460</v>
      </c>
      <c r="M540" s="6"/>
      <c r="N540" s="6">
        <v>1092674</v>
      </c>
      <c r="O540" s="6">
        <v>169</v>
      </c>
      <c r="P540" s="7">
        <v>9.5705740477160273</v>
      </c>
      <c r="Q540" s="7"/>
    </row>
    <row r="541" spans="1:17">
      <c r="A541">
        <v>1</v>
      </c>
      <c r="B541" t="s">
        <v>100</v>
      </c>
      <c r="C541" t="s">
        <v>101</v>
      </c>
      <c r="D541">
        <v>2007</v>
      </c>
      <c r="E541" t="s">
        <v>219</v>
      </c>
      <c r="F541" t="s">
        <v>340</v>
      </c>
      <c r="G541" s="5" t="s">
        <v>102</v>
      </c>
      <c r="H541" t="s">
        <v>341</v>
      </c>
      <c r="I541" s="6">
        <v>105164</v>
      </c>
      <c r="J541" s="6">
        <v>22103</v>
      </c>
      <c r="K541" s="6">
        <v>8525</v>
      </c>
      <c r="L541" s="6">
        <v>3414</v>
      </c>
      <c r="M541" s="6"/>
      <c r="N541" s="6">
        <v>1089818</v>
      </c>
      <c r="O541" s="6">
        <v>197</v>
      </c>
      <c r="P541" s="7">
        <v>9.651429258430225</v>
      </c>
      <c r="Q541" s="7"/>
    </row>
    <row r="542" spans="1:17">
      <c r="A542">
        <v>1</v>
      </c>
      <c r="B542" t="s">
        <v>100</v>
      </c>
      <c r="C542" t="s">
        <v>101</v>
      </c>
      <c r="D542">
        <v>2008</v>
      </c>
      <c r="E542" t="s">
        <v>219</v>
      </c>
      <c r="F542" t="s">
        <v>340</v>
      </c>
      <c r="G542" s="5" t="s">
        <v>102</v>
      </c>
      <c r="H542" t="s">
        <v>341</v>
      </c>
      <c r="I542" s="6">
        <v>104479</v>
      </c>
      <c r="J542" s="6">
        <v>21677</v>
      </c>
      <c r="K542" s="6">
        <v>8282</v>
      </c>
      <c r="L542" s="6">
        <v>3293</v>
      </c>
      <c r="M542" s="6"/>
      <c r="N542" s="6">
        <v>1091156</v>
      </c>
      <c r="O542" s="6">
        <v>224</v>
      </c>
      <c r="P542" s="7">
        <v>9.5770405488151411</v>
      </c>
      <c r="Q542" s="7"/>
    </row>
    <row r="543" spans="1:17">
      <c r="A543">
        <v>1</v>
      </c>
      <c r="B543" t="s">
        <v>100</v>
      </c>
      <c r="C543" t="s">
        <v>101</v>
      </c>
      <c r="D543">
        <v>2009</v>
      </c>
      <c r="E543" t="s">
        <v>219</v>
      </c>
      <c r="F543" t="s">
        <v>340</v>
      </c>
      <c r="G543" s="5" t="s">
        <v>102</v>
      </c>
      <c r="H543" t="s">
        <v>341</v>
      </c>
      <c r="I543" s="6">
        <v>102671</v>
      </c>
      <c r="J543" s="6">
        <v>20988</v>
      </c>
      <c r="K543" s="6">
        <v>8003</v>
      </c>
      <c r="L543" s="6">
        <v>3150</v>
      </c>
      <c r="M543" s="6"/>
      <c r="N543" s="6">
        <v>1070035</v>
      </c>
      <c r="O543" s="6">
        <v>223</v>
      </c>
      <c r="P543" s="7">
        <v>9.597106781378411</v>
      </c>
      <c r="Q543" s="7"/>
    </row>
    <row r="544" spans="1:17">
      <c r="A544">
        <v>1</v>
      </c>
      <c r="B544" t="s">
        <v>100</v>
      </c>
      <c r="C544" t="s">
        <v>101</v>
      </c>
      <c r="D544">
        <v>2010</v>
      </c>
      <c r="E544" t="s">
        <v>219</v>
      </c>
      <c r="F544" t="s">
        <v>340</v>
      </c>
      <c r="G544" s="5" t="s">
        <v>102</v>
      </c>
      <c r="H544" t="s">
        <v>341</v>
      </c>
      <c r="I544" s="6">
        <v>103049</v>
      </c>
      <c r="J544" s="6">
        <v>21080</v>
      </c>
      <c r="K544" s="6">
        <v>8086</v>
      </c>
      <c r="L544" s="6">
        <v>3232</v>
      </c>
      <c r="M544" s="6"/>
      <c r="N544" s="6">
        <v>1071304</v>
      </c>
      <c r="O544" s="6">
        <v>240</v>
      </c>
      <c r="P544" s="7">
        <v>9.6211804336622269</v>
      </c>
      <c r="Q544" s="7"/>
    </row>
    <row r="545" spans="1:17">
      <c r="A545">
        <v>1</v>
      </c>
      <c r="B545" t="s">
        <v>100</v>
      </c>
      <c r="C545" t="s">
        <v>101</v>
      </c>
      <c r="D545">
        <v>2011</v>
      </c>
      <c r="E545" t="s">
        <v>219</v>
      </c>
      <c r="F545" t="s">
        <v>340</v>
      </c>
      <c r="G545" s="5" t="s">
        <v>102</v>
      </c>
      <c r="H545" t="s">
        <v>341</v>
      </c>
      <c r="I545" s="6">
        <v>100378</v>
      </c>
      <c r="J545" s="6">
        <v>20556</v>
      </c>
      <c r="K545" s="6">
        <v>7942</v>
      </c>
      <c r="L545" s="6">
        <v>3120</v>
      </c>
      <c r="M545" s="6"/>
      <c r="N545" s="6">
        <v>1050806</v>
      </c>
      <c r="O545" s="6">
        <v>230</v>
      </c>
      <c r="P545" s="7">
        <v>9.554568160704223</v>
      </c>
      <c r="Q545" s="7"/>
    </row>
    <row r="546" spans="1:17">
      <c r="A546">
        <v>1</v>
      </c>
      <c r="B546" t="s">
        <v>100</v>
      </c>
      <c r="C546" t="s">
        <v>101</v>
      </c>
      <c r="D546">
        <v>2012</v>
      </c>
      <c r="E546" t="s">
        <v>219</v>
      </c>
      <c r="F546" t="s">
        <v>340</v>
      </c>
      <c r="G546" s="5" t="s">
        <v>102</v>
      </c>
      <c r="H546" t="s">
        <v>341</v>
      </c>
      <c r="I546" s="6">
        <v>99311</v>
      </c>
      <c r="J546" s="6">
        <v>20487</v>
      </c>
      <c r="K546" s="6">
        <v>7985</v>
      </c>
      <c r="L546" s="6">
        <v>3199</v>
      </c>
      <c r="M546" s="6"/>
      <c r="N546" s="6">
        <v>1037231</v>
      </c>
      <c r="O546" s="6">
        <v>186</v>
      </c>
      <c r="P546" s="7">
        <v>9.5763443244989368</v>
      </c>
      <c r="Q546" s="7"/>
    </row>
    <row r="547" spans="1:17">
      <c r="A547">
        <v>1</v>
      </c>
      <c r="B547" t="s">
        <v>100</v>
      </c>
      <c r="C547" t="s">
        <v>101</v>
      </c>
      <c r="D547">
        <v>2013</v>
      </c>
      <c r="E547" t="s">
        <v>219</v>
      </c>
      <c r="F547" t="s">
        <v>340</v>
      </c>
      <c r="G547" s="5" t="s">
        <v>102</v>
      </c>
      <c r="H547" t="s">
        <v>341</v>
      </c>
      <c r="I547" s="6">
        <v>98624</v>
      </c>
      <c r="J547" s="6">
        <v>20378</v>
      </c>
      <c r="K547" s="6">
        <v>7888</v>
      </c>
      <c r="L547" s="6">
        <v>3099</v>
      </c>
      <c r="M547" s="6"/>
      <c r="N547" s="6">
        <v>1029816</v>
      </c>
      <c r="O547" s="6">
        <v>130</v>
      </c>
      <c r="P547" s="7">
        <v>9.5780655461956368</v>
      </c>
      <c r="Q547" s="7"/>
    </row>
    <row r="548" spans="1:17">
      <c r="A548">
        <v>1</v>
      </c>
      <c r="B548" t="s">
        <v>100</v>
      </c>
      <c r="C548" t="s">
        <v>101</v>
      </c>
      <c r="D548">
        <v>2014</v>
      </c>
      <c r="E548" t="s">
        <v>219</v>
      </c>
      <c r="F548" t="s">
        <v>340</v>
      </c>
      <c r="G548" s="5" t="s">
        <v>102</v>
      </c>
      <c r="H548" t="s">
        <v>341</v>
      </c>
      <c r="I548" s="6">
        <v>95768</v>
      </c>
      <c r="J548" s="6">
        <v>19835</v>
      </c>
      <c r="K548" s="6">
        <v>7693</v>
      </c>
      <c r="L548" s="6">
        <v>3077</v>
      </c>
      <c r="M548" s="6"/>
      <c r="N548" s="6">
        <v>1003539</v>
      </c>
      <c r="O548" s="6">
        <v>146</v>
      </c>
      <c r="P548" s="7">
        <v>9.5444157972000987</v>
      </c>
      <c r="Q548" s="7"/>
    </row>
    <row r="549" spans="1:17">
      <c r="A549">
        <v>1</v>
      </c>
      <c r="B549" t="s">
        <v>100</v>
      </c>
      <c r="C549" t="s">
        <v>101</v>
      </c>
      <c r="D549">
        <v>2015</v>
      </c>
      <c r="E549" t="s">
        <v>219</v>
      </c>
      <c r="F549" t="s">
        <v>340</v>
      </c>
      <c r="G549" s="5" t="s">
        <v>102</v>
      </c>
      <c r="H549" t="s">
        <v>341</v>
      </c>
      <c r="I549" s="6">
        <v>95206</v>
      </c>
      <c r="J549" s="6">
        <v>19358</v>
      </c>
      <c r="K549" s="6">
        <v>7510</v>
      </c>
      <c r="L549" s="6">
        <v>3084</v>
      </c>
      <c r="M549" s="6"/>
      <c r="N549" s="6">
        <v>1005677</v>
      </c>
      <c r="O549" s="6">
        <v>163</v>
      </c>
      <c r="P549" s="7">
        <v>9.4683912904245986</v>
      </c>
      <c r="Q549" s="7"/>
    </row>
    <row r="550" spans="1:17">
      <c r="A550">
        <v>1</v>
      </c>
      <c r="B550" s="15" t="s">
        <v>103</v>
      </c>
      <c r="C550" t="s">
        <v>104</v>
      </c>
      <c r="D550">
        <v>2000</v>
      </c>
      <c r="E550" t="s">
        <v>219</v>
      </c>
      <c r="F550" t="s">
        <v>260</v>
      </c>
      <c r="G550" t="s">
        <v>261</v>
      </c>
      <c r="H550" t="s">
        <v>332</v>
      </c>
      <c r="I550">
        <v>13163</v>
      </c>
      <c r="J550" s="6"/>
      <c r="K550" s="6"/>
      <c r="L550" s="6"/>
      <c r="M550" s="6"/>
      <c r="N550" s="29">
        <v>222054</v>
      </c>
      <c r="O550" s="6"/>
      <c r="P550" s="7">
        <v>5.927837372891279</v>
      </c>
      <c r="Q550" s="7"/>
    </row>
    <row r="551" spans="1:17">
      <c r="A551">
        <v>1</v>
      </c>
      <c r="B551" s="15" t="s">
        <v>103</v>
      </c>
      <c r="C551" t="s">
        <v>104</v>
      </c>
      <c r="D551">
        <v>2001</v>
      </c>
      <c r="E551" t="s">
        <v>219</v>
      </c>
      <c r="F551" t="s">
        <v>260</v>
      </c>
      <c r="G551" t="s">
        <v>261</v>
      </c>
      <c r="H551" t="s">
        <v>332</v>
      </c>
      <c r="I551">
        <v>11732</v>
      </c>
      <c r="J551" s="6"/>
      <c r="K551" s="6"/>
      <c r="L551" s="6"/>
      <c r="M551" s="6"/>
      <c r="N551" s="29">
        <v>221487</v>
      </c>
      <c r="O551" s="6"/>
      <c r="P551" s="7">
        <v>5.2969248759520875</v>
      </c>
      <c r="Q551" s="7"/>
    </row>
    <row r="552" spans="1:17">
      <c r="A552">
        <v>1</v>
      </c>
      <c r="B552" s="15" t="s">
        <v>103</v>
      </c>
      <c r="C552" t="s">
        <v>104</v>
      </c>
      <c r="D552">
        <v>2002</v>
      </c>
      <c r="E552" t="s">
        <v>219</v>
      </c>
      <c r="F552" t="s">
        <v>260</v>
      </c>
      <c r="G552" t="s">
        <v>261</v>
      </c>
      <c r="H552" t="s">
        <v>332</v>
      </c>
      <c r="I552">
        <v>13921</v>
      </c>
      <c r="J552" s="6"/>
      <c r="K552" s="6"/>
      <c r="L552" s="6"/>
      <c r="M552" s="6"/>
      <c r="N552" s="29">
        <v>227171</v>
      </c>
      <c r="O552" s="6"/>
      <c r="P552" s="7">
        <v>6.1279828851393878</v>
      </c>
      <c r="Q552" s="7"/>
    </row>
    <row r="553" spans="1:17">
      <c r="A553">
        <v>1</v>
      </c>
      <c r="B553" s="15" t="s">
        <v>103</v>
      </c>
      <c r="C553" t="s">
        <v>104</v>
      </c>
      <c r="D553">
        <v>2003</v>
      </c>
      <c r="E553" t="s">
        <v>219</v>
      </c>
      <c r="F553" t="s">
        <v>260</v>
      </c>
      <c r="G553" t="s">
        <v>261</v>
      </c>
      <c r="H553" t="s">
        <v>332</v>
      </c>
      <c r="I553">
        <v>13659</v>
      </c>
      <c r="J553" s="6"/>
      <c r="K553" s="6"/>
      <c r="L553" s="6"/>
      <c r="M553" s="6"/>
      <c r="N553" s="29">
        <v>247946</v>
      </c>
      <c r="O553" s="6"/>
      <c r="P553" s="7">
        <v>5.5088608003355573</v>
      </c>
      <c r="Q553" s="7"/>
    </row>
    <row r="554" spans="1:17">
      <c r="A554">
        <v>1</v>
      </c>
      <c r="B554" s="15" t="s">
        <v>103</v>
      </c>
      <c r="C554" t="s">
        <v>104</v>
      </c>
      <c r="D554">
        <v>2004</v>
      </c>
      <c r="E554" t="s">
        <v>219</v>
      </c>
      <c r="F554" t="s">
        <v>260</v>
      </c>
      <c r="G554" t="s">
        <v>261</v>
      </c>
      <c r="H554" t="s">
        <v>332</v>
      </c>
      <c r="I554">
        <v>14208</v>
      </c>
      <c r="J554" s="6"/>
      <c r="K554" s="6"/>
      <c r="L554" s="6"/>
      <c r="M554" s="6"/>
      <c r="N554" s="29">
        <v>273028</v>
      </c>
      <c r="O554" s="6"/>
      <c r="P554" s="7">
        <v>5.2038618749725307</v>
      </c>
      <c r="Q554" s="7"/>
    </row>
    <row r="555" spans="1:17">
      <c r="A555">
        <v>1</v>
      </c>
      <c r="B555" s="15" t="s">
        <v>103</v>
      </c>
      <c r="C555" t="s">
        <v>104</v>
      </c>
      <c r="D555">
        <v>2005</v>
      </c>
      <c r="E555" t="s">
        <v>219</v>
      </c>
      <c r="F555" t="s">
        <v>260</v>
      </c>
      <c r="G555" t="s">
        <v>261</v>
      </c>
      <c r="H555" t="s">
        <v>332</v>
      </c>
      <c r="I555">
        <v>13456</v>
      </c>
      <c r="J555" s="6"/>
      <c r="K555" s="6"/>
      <c r="L555" s="6"/>
      <c r="M555" s="6"/>
      <c r="N555" s="29">
        <v>278977</v>
      </c>
      <c r="O555" s="6"/>
      <c r="P555" s="7">
        <v>4.8233366908383122</v>
      </c>
      <c r="Q555" s="7"/>
    </row>
    <row r="556" spans="1:17">
      <c r="A556">
        <v>1</v>
      </c>
      <c r="B556" s="15" t="s">
        <v>103</v>
      </c>
      <c r="C556" t="s">
        <v>104</v>
      </c>
      <c r="D556">
        <v>2006</v>
      </c>
      <c r="E556" t="s">
        <v>219</v>
      </c>
      <c r="F556" t="s">
        <v>260</v>
      </c>
      <c r="G556" t="s">
        <v>261</v>
      </c>
      <c r="H556" t="s">
        <v>332</v>
      </c>
      <c r="I556">
        <v>15045</v>
      </c>
      <c r="J556" s="6"/>
      <c r="K556" s="6"/>
      <c r="L556" s="6"/>
      <c r="M556" s="6"/>
      <c r="N556" s="29">
        <v>301756</v>
      </c>
      <c r="O556" s="6"/>
      <c r="P556" s="7">
        <v>4.9858163549357757</v>
      </c>
      <c r="Q556" s="7"/>
    </row>
    <row r="557" spans="1:17">
      <c r="A557">
        <v>1</v>
      </c>
      <c r="B557" s="15" t="s">
        <v>103</v>
      </c>
      <c r="C557" t="s">
        <v>104</v>
      </c>
      <c r="D557">
        <v>2007</v>
      </c>
      <c r="E557" t="s">
        <v>219</v>
      </c>
      <c r="F557" t="s">
        <v>260</v>
      </c>
      <c r="G557" t="s">
        <v>261</v>
      </c>
      <c r="H557" t="s">
        <v>332</v>
      </c>
      <c r="I557">
        <v>16634</v>
      </c>
      <c r="J557" s="6"/>
      <c r="K557" s="6"/>
      <c r="L557" s="6"/>
      <c r="M557" s="6"/>
      <c r="N557" s="29">
        <v>321963</v>
      </c>
      <c r="O557" s="6"/>
      <c r="P557" s="7">
        <v>5.1664321676714406</v>
      </c>
      <c r="Q557" s="7"/>
    </row>
    <row r="558" spans="1:17">
      <c r="A558">
        <v>1</v>
      </c>
      <c r="B558" s="15" t="s">
        <v>103</v>
      </c>
      <c r="C558" t="s">
        <v>104</v>
      </c>
      <c r="D558">
        <v>2008</v>
      </c>
      <c r="E558" t="s">
        <v>219</v>
      </c>
      <c r="F558" t="s">
        <v>260</v>
      </c>
      <c r="G558" t="s">
        <v>261</v>
      </c>
      <c r="H558" t="s">
        <v>332</v>
      </c>
      <c r="I558">
        <v>21656</v>
      </c>
      <c r="J558" s="6"/>
      <c r="K558" s="6"/>
      <c r="L558" s="6"/>
      <c r="M558" s="6"/>
      <c r="N558" s="29">
        <v>357555</v>
      </c>
      <c r="O558" s="6"/>
      <c r="P558" s="7">
        <v>6.0566905790717511</v>
      </c>
      <c r="Q558" s="7"/>
    </row>
    <row r="559" spans="1:17" s="15" customFormat="1">
      <c r="A559">
        <v>1</v>
      </c>
      <c r="B559" s="15" t="s">
        <v>103</v>
      </c>
      <c r="C559" t="s">
        <v>104</v>
      </c>
      <c r="D559">
        <v>2009</v>
      </c>
      <c r="E559" t="s">
        <v>219</v>
      </c>
      <c r="F559" t="s">
        <v>260</v>
      </c>
      <c r="G559" t="s">
        <v>261</v>
      </c>
      <c r="H559" t="s">
        <v>332</v>
      </c>
      <c r="I559">
        <v>21712</v>
      </c>
      <c r="J559" s="6"/>
      <c r="K559" s="6"/>
      <c r="L559" s="6"/>
      <c r="M559" s="6"/>
      <c r="N559" s="29">
        <v>356378</v>
      </c>
      <c r="O559" s="6"/>
      <c r="P559" s="7">
        <v>6.0924074999017899</v>
      </c>
      <c r="Q559" s="7"/>
    </row>
    <row r="560" spans="1:17">
      <c r="A560">
        <v>1</v>
      </c>
      <c r="B560" s="15" t="s">
        <v>103</v>
      </c>
      <c r="C560" t="s">
        <v>104</v>
      </c>
      <c r="D560">
        <v>2010</v>
      </c>
      <c r="E560" t="s">
        <v>219</v>
      </c>
      <c r="F560" t="s">
        <v>260</v>
      </c>
      <c r="G560" t="s">
        <v>261</v>
      </c>
      <c r="H560" t="s">
        <v>332</v>
      </c>
      <c r="I560">
        <v>22500</v>
      </c>
      <c r="J560" s="6"/>
      <c r="K560" s="6"/>
      <c r="L560" s="6"/>
      <c r="M560" s="6"/>
      <c r="N560" s="29">
        <v>367942</v>
      </c>
      <c r="O560" s="6"/>
      <c r="P560" s="7">
        <v>6.1150942268074857</v>
      </c>
      <c r="Q560" s="7"/>
    </row>
    <row r="561" spans="1:17">
      <c r="A561">
        <v>1</v>
      </c>
      <c r="B561" s="15" t="s">
        <v>103</v>
      </c>
      <c r="C561" t="s">
        <v>104</v>
      </c>
      <c r="D561">
        <v>2011</v>
      </c>
      <c r="E561" t="s">
        <v>219</v>
      </c>
      <c r="F561" t="s">
        <v>260</v>
      </c>
      <c r="G561" t="s">
        <v>261</v>
      </c>
      <c r="H561" t="s">
        <v>332</v>
      </c>
      <c r="I561">
        <v>22742</v>
      </c>
      <c r="J561" s="6"/>
      <c r="K561" s="6"/>
      <c r="L561" s="6"/>
      <c r="M561" s="6"/>
      <c r="N561" s="29">
        <v>372801</v>
      </c>
      <c r="O561" s="6"/>
      <c r="P561" s="7">
        <v>6.1003055249315317</v>
      </c>
      <c r="Q561" s="7"/>
    </row>
    <row r="562" spans="1:17">
      <c r="A562">
        <v>1</v>
      </c>
      <c r="B562" s="15" t="s">
        <v>103</v>
      </c>
      <c r="C562" t="s">
        <v>104</v>
      </c>
      <c r="D562">
        <v>2012</v>
      </c>
      <c r="E562" t="s">
        <v>219</v>
      </c>
      <c r="F562" t="s">
        <v>260</v>
      </c>
      <c r="G562" t="s">
        <v>261</v>
      </c>
      <c r="H562" t="s">
        <v>332</v>
      </c>
      <c r="I562">
        <v>23277</v>
      </c>
      <c r="J562" s="6"/>
      <c r="K562" s="6"/>
      <c r="L562" s="6"/>
      <c r="M562" s="6"/>
      <c r="N562" s="29">
        <v>381005</v>
      </c>
      <c r="O562" s="6"/>
      <c r="P562" s="7">
        <v>6.109368643456123</v>
      </c>
      <c r="Q562" s="7"/>
    </row>
    <row r="563" spans="1:17">
      <c r="A563">
        <v>1</v>
      </c>
      <c r="B563" s="15" t="s">
        <v>103</v>
      </c>
      <c r="C563" t="s">
        <v>104</v>
      </c>
      <c r="D563">
        <v>2013</v>
      </c>
      <c r="E563" t="s">
        <v>219</v>
      </c>
      <c r="F563" t="s">
        <v>260</v>
      </c>
      <c r="G563" t="s">
        <v>261</v>
      </c>
      <c r="H563" t="s">
        <v>332</v>
      </c>
      <c r="I563">
        <v>22975</v>
      </c>
      <c r="J563" s="6"/>
      <c r="K563" s="6"/>
      <c r="L563" s="6"/>
      <c r="M563" s="6"/>
      <c r="N563" s="30">
        <v>387227</v>
      </c>
      <c r="O563" s="6"/>
      <c r="P563" s="7">
        <v>5.9332123018281262</v>
      </c>
      <c r="Q563" s="7"/>
    </row>
    <row r="564" spans="1:17">
      <c r="A564">
        <v>1</v>
      </c>
      <c r="B564" s="15" t="s">
        <v>103</v>
      </c>
      <c r="C564" t="s">
        <v>104</v>
      </c>
      <c r="D564">
        <v>2014</v>
      </c>
      <c r="E564" t="s">
        <v>219</v>
      </c>
      <c r="F564" t="s">
        <v>260</v>
      </c>
      <c r="G564" t="s">
        <v>261</v>
      </c>
      <c r="H564" t="s">
        <v>332</v>
      </c>
      <c r="I564">
        <v>23059</v>
      </c>
      <c r="J564" s="6"/>
      <c r="K564" s="6"/>
      <c r="L564" s="6"/>
      <c r="M564" s="6"/>
      <c r="N564" s="30">
        <v>399951</v>
      </c>
      <c r="O564" s="6"/>
      <c r="P564" s="7">
        <v>5.7654562683928781</v>
      </c>
      <c r="Q564" s="7"/>
    </row>
    <row r="565" spans="1:17">
      <c r="A565">
        <v>1</v>
      </c>
      <c r="B565" t="s">
        <v>105</v>
      </c>
      <c r="C565" t="s">
        <v>106</v>
      </c>
      <c r="D565">
        <v>2000</v>
      </c>
      <c r="E565" t="s">
        <v>219</v>
      </c>
      <c r="F565" t="s">
        <v>342</v>
      </c>
      <c r="G565" t="s">
        <v>238</v>
      </c>
      <c r="I565" s="6">
        <v>3132</v>
      </c>
      <c r="J565" s="6"/>
      <c r="K565" s="6"/>
      <c r="L565" s="6"/>
      <c r="M565" s="6"/>
      <c r="N565" s="6">
        <v>41843</v>
      </c>
      <c r="O565" s="6">
        <f>8.2%*N565</f>
        <v>3431.1259999999997</v>
      </c>
      <c r="P565" s="18">
        <v>8.1537287141991559</v>
      </c>
      <c r="Q565" s="7"/>
    </row>
    <row r="566" spans="1:17">
      <c r="A566">
        <v>1</v>
      </c>
      <c r="B566" t="s">
        <v>105</v>
      </c>
      <c r="C566" t="s">
        <v>106</v>
      </c>
      <c r="D566">
        <v>2001</v>
      </c>
      <c r="E566" t="s">
        <v>219</v>
      </c>
      <c r="F566" t="s">
        <v>342</v>
      </c>
      <c r="G566" t="s">
        <v>238</v>
      </c>
      <c r="I566" s="6">
        <v>3266</v>
      </c>
      <c r="J566" s="6"/>
      <c r="K566" s="6"/>
      <c r="L566" s="6"/>
      <c r="M566" s="6"/>
      <c r="N566" s="6">
        <v>41342</v>
      </c>
      <c r="O566" s="6">
        <f>5.2%*N566</f>
        <v>2149.7840000000001</v>
      </c>
      <c r="P566" s="18">
        <v>8.3332874058461002</v>
      </c>
      <c r="Q566" s="7"/>
    </row>
    <row r="567" spans="1:17">
      <c r="A567">
        <v>1</v>
      </c>
      <c r="B567" t="s">
        <v>105</v>
      </c>
      <c r="C567" t="s">
        <v>106</v>
      </c>
      <c r="D567">
        <v>2002</v>
      </c>
      <c r="E567" t="s">
        <v>219</v>
      </c>
      <c r="F567" t="s">
        <v>342</v>
      </c>
      <c r="G567" s="5" t="s">
        <v>343</v>
      </c>
      <c r="H567" t="s">
        <v>344</v>
      </c>
      <c r="I567">
        <v>3385</v>
      </c>
      <c r="J567">
        <v>1205</v>
      </c>
      <c r="K567">
        <v>504</v>
      </c>
      <c r="L567">
        <v>202</v>
      </c>
      <c r="N567">
        <v>43490</v>
      </c>
      <c r="O567">
        <v>2219</v>
      </c>
      <c r="P567" s="7">
        <v>8.2018851009183198</v>
      </c>
      <c r="Q567" s="7"/>
    </row>
    <row r="568" spans="1:17">
      <c r="A568">
        <v>1</v>
      </c>
      <c r="B568" t="s">
        <v>105</v>
      </c>
      <c r="C568" t="s">
        <v>106</v>
      </c>
      <c r="D568">
        <v>2003</v>
      </c>
      <c r="E568" t="s">
        <v>219</v>
      </c>
      <c r="F568" t="s">
        <v>342</v>
      </c>
      <c r="G568" s="5" t="s">
        <v>343</v>
      </c>
      <c r="H568" t="s">
        <v>344</v>
      </c>
      <c r="I568">
        <v>3369</v>
      </c>
      <c r="J568">
        <v>1187</v>
      </c>
      <c r="K568">
        <v>496</v>
      </c>
      <c r="L568">
        <v>191</v>
      </c>
      <c r="N568">
        <v>43982</v>
      </c>
      <c r="O568">
        <v>2807</v>
      </c>
      <c r="P568" s="7">
        <v>8.1821493624772312</v>
      </c>
      <c r="Q568" s="7"/>
    </row>
    <row r="569" spans="1:17">
      <c r="A569">
        <v>1</v>
      </c>
      <c r="B569" t="s">
        <v>105</v>
      </c>
      <c r="C569" t="s">
        <v>106</v>
      </c>
      <c r="D569">
        <v>2004</v>
      </c>
      <c r="E569" t="s">
        <v>219</v>
      </c>
      <c r="F569" t="s">
        <v>342</v>
      </c>
      <c r="G569" s="5" t="s">
        <v>343</v>
      </c>
      <c r="H569" t="s">
        <v>344</v>
      </c>
      <c r="I569">
        <v>3807</v>
      </c>
      <c r="J569">
        <v>1367</v>
      </c>
      <c r="K569">
        <v>615</v>
      </c>
      <c r="L569">
        <v>237</v>
      </c>
      <c r="N569">
        <v>47274</v>
      </c>
      <c r="O569">
        <v>3333</v>
      </c>
      <c r="P569" s="7">
        <v>8.6638902164265712</v>
      </c>
      <c r="Q569" s="7"/>
    </row>
    <row r="570" spans="1:17">
      <c r="A570">
        <v>1</v>
      </c>
      <c r="B570" t="s">
        <v>105</v>
      </c>
      <c r="C570" t="s">
        <v>106</v>
      </c>
      <c r="D570">
        <v>2005</v>
      </c>
      <c r="E570" t="s">
        <v>219</v>
      </c>
      <c r="F570" t="s">
        <v>342</v>
      </c>
      <c r="G570" s="5" t="s">
        <v>343</v>
      </c>
      <c r="H570" t="s">
        <v>344</v>
      </c>
      <c r="I570">
        <v>4011</v>
      </c>
      <c r="J570">
        <v>1378</v>
      </c>
      <c r="K570">
        <v>570</v>
      </c>
      <c r="L570">
        <v>212</v>
      </c>
      <c r="N570">
        <v>50941</v>
      </c>
      <c r="O570">
        <v>3981</v>
      </c>
      <c r="P570" s="7">
        <v>8.5413117546848376</v>
      </c>
      <c r="Q570" s="7"/>
    </row>
    <row r="571" spans="1:17">
      <c r="A571">
        <v>1</v>
      </c>
      <c r="B571" t="s">
        <v>105</v>
      </c>
      <c r="C571" t="s">
        <v>106</v>
      </c>
      <c r="D571">
        <v>2006</v>
      </c>
      <c r="E571" t="s">
        <v>219</v>
      </c>
      <c r="F571" t="s">
        <v>342</v>
      </c>
      <c r="G571" s="5" t="s">
        <v>343</v>
      </c>
      <c r="H571" t="s">
        <v>344</v>
      </c>
      <c r="I571">
        <v>4457</v>
      </c>
      <c r="J571">
        <v>1666</v>
      </c>
      <c r="K571">
        <v>703</v>
      </c>
      <c r="L571">
        <v>278</v>
      </c>
      <c r="N571">
        <v>52759</v>
      </c>
      <c r="O571">
        <v>4814</v>
      </c>
      <c r="P571" s="7">
        <v>9.2960684117217642</v>
      </c>
      <c r="Q571" s="7"/>
    </row>
    <row r="572" spans="1:17">
      <c r="A572">
        <v>1</v>
      </c>
      <c r="B572" t="s">
        <v>105</v>
      </c>
      <c r="C572" t="s">
        <v>106</v>
      </c>
      <c r="D572">
        <v>2007</v>
      </c>
      <c r="E572" t="s">
        <v>219</v>
      </c>
      <c r="F572" t="s">
        <v>342</v>
      </c>
      <c r="G572" s="5" t="s">
        <v>343</v>
      </c>
      <c r="H572" t="s">
        <v>344</v>
      </c>
      <c r="I572">
        <v>4524</v>
      </c>
      <c r="J572">
        <v>1672</v>
      </c>
      <c r="K572">
        <v>734</v>
      </c>
      <c r="L572">
        <v>294</v>
      </c>
      <c r="N572">
        <v>53587</v>
      </c>
      <c r="O572">
        <v>7085</v>
      </c>
      <c r="P572" s="7">
        <v>9.728613823061373</v>
      </c>
      <c r="Q572" s="7"/>
    </row>
    <row r="573" spans="1:17">
      <c r="A573">
        <v>1</v>
      </c>
      <c r="B573" t="s">
        <v>107</v>
      </c>
      <c r="C573" t="s">
        <v>108</v>
      </c>
      <c r="D573">
        <v>2004</v>
      </c>
      <c r="E573" t="s">
        <v>219</v>
      </c>
      <c r="F573" t="s">
        <v>345</v>
      </c>
      <c r="G573" t="s">
        <v>238</v>
      </c>
      <c r="I573" s="9">
        <v>6433</v>
      </c>
      <c r="J573" s="6"/>
      <c r="K573" s="6"/>
      <c r="L573" s="6"/>
      <c r="M573" s="6"/>
      <c r="N573" s="6">
        <v>103102</v>
      </c>
      <c r="O573" s="6"/>
      <c r="P573" s="7">
        <v>6.2394521929739479</v>
      </c>
      <c r="Q573" s="7"/>
    </row>
    <row r="574" spans="1:17">
      <c r="A574">
        <v>1</v>
      </c>
      <c r="B574" t="s">
        <v>107</v>
      </c>
      <c r="C574" t="s">
        <v>108</v>
      </c>
      <c r="D574">
        <v>2005</v>
      </c>
      <c r="E574" t="s">
        <v>219</v>
      </c>
      <c r="F574" t="s">
        <v>345</v>
      </c>
      <c r="G574" t="s">
        <v>238</v>
      </c>
      <c r="I574" s="9">
        <v>6802</v>
      </c>
      <c r="J574" s="6"/>
      <c r="K574" s="6"/>
      <c r="L574" s="6"/>
      <c r="M574" s="6"/>
      <c r="N574" s="6">
        <v>109097</v>
      </c>
      <c r="O574" s="6"/>
      <c r="P574" s="7">
        <v>6.2348185559639582</v>
      </c>
      <c r="Q574" s="7"/>
    </row>
    <row r="575" spans="1:17">
      <c r="A575">
        <v>1</v>
      </c>
      <c r="B575" t="s">
        <v>107</v>
      </c>
      <c r="C575" t="s">
        <v>108</v>
      </c>
      <c r="D575">
        <v>2006</v>
      </c>
      <c r="E575" t="s">
        <v>219</v>
      </c>
      <c r="F575" t="s">
        <v>345</v>
      </c>
      <c r="G575" t="s">
        <v>238</v>
      </c>
      <c r="I575" s="9">
        <v>7021</v>
      </c>
      <c r="J575" s="6"/>
      <c r="K575" s="6"/>
      <c r="L575" s="6"/>
      <c r="M575" s="6"/>
      <c r="N575" s="6">
        <v>111227</v>
      </c>
      <c r="O575" s="6"/>
      <c r="P575" s="7">
        <v>6.312316254146924</v>
      </c>
      <c r="Q575" s="7"/>
    </row>
    <row r="576" spans="1:17">
      <c r="A576">
        <v>1</v>
      </c>
      <c r="B576" t="s">
        <v>107</v>
      </c>
      <c r="C576" t="s">
        <v>108</v>
      </c>
      <c r="D576">
        <v>2007</v>
      </c>
      <c r="E576" t="s">
        <v>219</v>
      </c>
      <c r="F576" t="s">
        <v>345</v>
      </c>
      <c r="G576" t="s">
        <v>238</v>
      </c>
      <c r="I576" s="9">
        <v>7340</v>
      </c>
      <c r="J576" s="6"/>
      <c r="K576" s="6"/>
      <c r="L576" s="6"/>
      <c r="M576" s="6"/>
      <c r="N576" s="6">
        <v>122540</v>
      </c>
      <c r="O576" s="6"/>
      <c r="P576" s="7">
        <v>5.989880855230945</v>
      </c>
      <c r="Q576" s="7"/>
    </row>
    <row r="577" spans="1:17">
      <c r="A577">
        <v>1</v>
      </c>
      <c r="B577" t="s">
        <v>107</v>
      </c>
      <c r="C577" t="s">
        <v>108</v>
      </c>
      <c r="D577">
        <v>2008</v>
      </c>
      <c r="E577" t="s">
        <v>219</v>
      </c>
      <c r="F577" t="s">
        <v>345</v>
      </c>
      <c r="G577" t="s">
        <v>238</v>
      </c>
      <c r="I577" s="9">
        <v>7650</v>
      </c>
      <c r="J577" s="6"/>
      <c r="K577" s="6"/>
      <c r="L577" s="6"/>
      <c r="M577" s="6"/>
      <c r="N577" s="6">
        <v>130376</v>
      </c>
      <c r="O577" s="6"/>
      <c r="P577" s="7">
        <v>5.8676443517211752</v>
      </c>
      <c r="Q577" s="18"/>
    </row>
    <row r="578" spans="1:17">
      <c r="A578">
        <v>1</v>
      </c>
      <c r="B578" t="s">
        <v>107</v>
      </c>
      <c r="C578" t="s">
        <v>108</v>
      </c>
      <c r="D578">
        <v>2009</v>
      </c>
      <c r="E578" t="s">
        <v>219</v>
      </c>
      <c r="F578" t="s">
        <v>345</v>
      </c>
      <c r="G578" t="s">
        <v>238</v>
      </c>
      <c r="I578" s="9">
        <v>7935</v>
      </c>
      <c r="J578" s="6"/>
      <c r="K578" s="6"/>
      <c r="L578" s="6"/>
      <c r="M578" s="6"/>
      <c r="N578" s="6">
        <v>137680</v>
      </c>
      <c r="O578" s="6"/>
      <c r="P578" s="7">
        <v>5.7633643230679832</v>
      </c>
      <c r="Q578" s="7"/>
    </row>
    <row r="579" spans="1:17">
      <c r="A579">
        <v>1</v>
      </c>
      <c r="B579" t="s">
        <v>107</v>
      </c>
      <c r="C579" t="s">
        <v>108</v>
      </c>
      <c r="D579">
        <v>2010</v>
      </c>
      <c r="E579" t="s">
        <v>219</v>
      </c>
      <c r="F579" t="s">
        <v>345</v>
      </c>
      <c r="G579" t="s">
        <v>238</v>
      </c>
      <c r="I579" s="9">
        <v>8036</v>
      </c>
      <c r="J579" s="6"/>
      <c r="K579" s="6"/>
      <c r="L579" s="6"/>
      <c r="M579" s="6"/>
      <c r="N579" s="6">
        <v>141725</v>
      </c>
      <c r="O579" s="6"/>
      <c r="P579" s="7">
        <v>5.6701358264244135</v>
      </c>
      <c r="Q579" s="7"/>
    </row>
    <row r="580" spans="1:17">
      <c r="A580">
        <v>1</v>
      </c>
      <c r="B580" t="s">
        <v>107</v>
      </c>
      <c r="C580" t="s">
        <v>108</v>
      </c>
      <c r="D580">
        <v>2011</v>
      </c>
      <c r="E580" t="s">
        <v>219</v>
      </c>
      <c r="F580" t="s">
        <v>345</v>
      </c>
      <c r="G580" t="s">
        <v>238</v>
      </c>
      <c r="I580" s="9">
        <v>7917</v>
      </c>
      <c r="J580" s="6"/>
      <c r="K580" s="6"/>
      <c r="L580" s="6"/>
      <c r="M580" s="6"/>
      <c r="N580" s="6">
        <v>142563</v>
      </c>
      <c r="O580" s="6"/>
      <c r="P580" s="7">
        <v>5.5533343153553165</v>
      </c>
      <c r="Q580" s="7"/>
    </row>
    <row r="581" spans="1:17">
      <c r="A581">
        <v>1</v>
      </c>
      <c r="B581" t="s">
        <v>107</v>
      </c>
      <c r="C581" t="s">
        <v>108</v>
      </c>
      <c r="D581">
        <v>2012</v>
      </c>
      <c r="E581" t="s">
        <v>219</v>
      </c>
      <c r="F581" t="s">
        <v>345</v>
      </c>
      <c r="G581" t="s">
        <v>238</v>
      </c>
      <c r="I581" s="9">
        <v>8318</v>
      </c>
      <c r="J581" s="6"/>
      <c r="K581" s="6"/>
      <c r="L581" s="6"/>
      <c r="M581" s="6"/>
      <c r="N581" s="9">
        <v>147162</v>
      </c>
      <c r="O581" s="6"/>
      <c r="P581" s="7">
        <v>5.6522743643060025</v>
      </c>
      <c r="Q581" s="7"/>
    </row>
    <row r="582" spans="1:17">
      <c r="A582">
        <v>1</v>
      </c>
      <c r="B582" t="s">
        <v>107</v>
      </c>
      <c r="C582" t="s">
        <v>108</v>
      </c>
      <c r="D582">
        <v>2013</v>
      </c>
      <c r="E582" t="s">
        <v>219</v>
      </c>
      <c r="F582" t="s">
        <v>345</v>
      </c>
      <c r="G582" t="s">
        <v>238</v>
      </c>
      <c r="I582" s="9">
        <v>8624</v>
      </c>
      <c r="J582" s="6"/>
      <c r="K582" s="6"/>
      <c r="L582" s="6"/>
      <c r="M582" s="6"/>
      <c r="N582" s="9">
        <v>151526</v>
      </c>
      <c r="O582" s="6"/>
      <c r="P582" s="7">
        <v>5.6914324934334699</v>
      </c>
      <c r="Q582" s="7"/>
    </row>
    <row r="583" spans="1:17">
      <c r="A583">
        <v>1</v>
      </c>
      <c r="B583" t="s">
        <v>107</v>
      </c>
      <c r="C583" t="s">
        <v>108</v>
      </c>
      <c r="D583">
        <v>2014</v>
      </c>
      <c r="E583" t="s">
        <v>219</v>
      </c>
      <c r="F583" t="s">
        <v>345</v>
      </c>
      <c r="G583" t="s">
        <v>238</v>
      </c>
      <c r="I583" s="9">
        <v>9038</v>
      </c>
      <c r="J583" s="6"/>
      <c r="K583" s="6"/>
      <c r="L583" s="6"/>
      <c r="M583" s="6"/>
      <c r="N583" s="9">
        <v>158671</v>
      </c>
      <c r="O583" s="6"/>
      <c r="P583" s="7">
        <v>5.6960629226512722</v>
      </c>
      <c r="Q583" s="7"/>
    </row>
    <row r="584" spans="1:17">
      <c r="A584">
        <v>1</v>
      </c>
      <c r="B584" t="s">
        <v>107</v>
      </c>
      <c r="C584" t="s">
        <v>108</v>
      </c>
      <c r="D584">
        <v>2015</v>
      </c>
      <c r="E584" t="s">
        <v>219</v>
      </c>
      <c r="F584" t="s">
        <v>345</v>
      </c>
      <c r="G584" t="s">
        <v>238</v>
      </c>
      <c r="I584" s="9">
        <v>8623</v>
      </c>
      <c r="N584" s="9">
        <v>160139</v>
      </c>
      <c r="P584" s="7">
        <v>5.3846970444426407</v>
      </c>
      <c r="Q584" s="7"/>
    </row>
    <row r="585" spans="1:17">
      <c r="A585">
        <v>1</v>
      </c>
      <c r="B585" t="s">
        <v>109</v>
      </c>
      <c r="C585" t="s">
        <v>110</v>
      </c>
      <c r="D585">
        <v>2000</v>
      </c>
      <c r="E585" t="s">
        <v>219</v>
      </c>
      <c r="F585" t="s">
        <v>217</v>
      </c>
      <c r="G585" t="s">
        <v>238</v>
      </c>
      <c r="H585" t="s">
        <v>346</v>
      </c>
      <c r="I585" s="6">
        <v>1019</v>
      </c>
      <c r="J585" s="6">
        <v>361</v>
      </c>
      <c r="K585" s="6">
        <v>167</v>
      </c>
      <c r="L585" s="6">
        <v>56</v>
      </c>
      <c r="M585" s="6"/>
      <c r="N585" s="6">
        <v>20216</v>
      </c>
      <c r="O585" s="6">
        <v>0</v>
      </c>
      <c r="P585" s="7">
        <v>5.0405619311436487</v>
      </c>
      <c r="Q585" s="7"/>
    </row>
    <row r="586" spans="1:17">
      <c r="A586">
        <v>1</v>
      </c>
      <c r="B586" t="s">
        <v>109</v>
      </c>
      <c r="C586" t="s">
        <v>110</v>
      </c>
      <c r="D586">
        <v>2001</v>
      </c>
      <c r="E586" t="s">
        <v>219</v>
      </c>
      <c r="F586" t="s">
        <v>217</v>
      </c>
      <c r="G586" t="s">
        <v>238</v>
      </c>
      <c r="H586" t="s">
        <v>346</v>
      </c>
      <c r="I586" s="6">
        <v>1013</v>
      </c>
      <c r="J586" s="6">
        <v>364</v>
      </c>
      <c r="K586" s="6">
        <v>145</v>
      </c>
      <c r="L586" s="6">
        <v>54</v>
      </c>
      <c r="M586" s="6"/>
      <c r="N586" s="6">
        <v>19605</v>
      </c>
      <c r="O586" s="6">
        <v>0</v>
      </c>
      <c r="P586" s="7">
        <v>5.1670492221372104</v>
      </c>
      <c r="Q586" s="7"/>
    </row>
    <row r="587" spans="1:17">
      <c r="A587">
        <v>1</v>
      </c>
      <c r="B587" t="s">
        <v>109</v>
      </c>
      <c r="C587" t="s">
        <v>110</v>
      </c>
      <c r="D587">
        <v>2002</v>
      </c>
      <c r="E587" t="s">
        <v>219</v>
      </c>
      <c r="F587" t="s">
        <v>217</v>
      </c>
      <c r="G587" t="s">
        <v>238</v>
      </c>
      <c r="H587" t="s">
        <v>346</v>
      </c>
      <c r="I587" s="6">
        <v>1004</v>
      </c>
      <c r="J587" s="6">
        <v>379</v>
      </c>
      <c r="K587" s="6">
        <v>154</v>
      </c>
      <c r="L587" s="6">
        <v>42</v>
      </c>
      <c r="M587" s="6"/>
      <c r="N587" s="6">
        <v>19996</v>
      </c>
      <c r="O587" s="6">
        <v>0</v>
      </c>
      <c r="P587" s="7">
        <v>5.0210042008401681</v>
      </c>
      <c r="Q587" s="7"/>
    </row>
    <row r="588" spans="1:17">
      <c r="A588">
        <v>1</v>
      </c>
      <c r="B588" t="s">
        <v>109</v>
      </c>
      <c r="C588" t="s">
        <v>110</v>
      </c>
      <c r="D588">
        <v>2003</v>
      </c>
      <c r="E588" t="s">
        <v>219</v>
      </c>
      <c r="F588" t="s">
        <v>217</v>
      </c>
      <c r="G588" t="s">
        <v>238</v>
      </c>
      <c r="H588" t="s">
        <v>346</v>
      </c>
      <c r="I588" s="6">
        <v>1060</v>
      </c>
      <c r="J588" s="6">
        <v>368</v>
      </c>
      <c r="K588" s="6">
        <v>150</v>
      </c>
      <c r="L588" s="6">
        <v>46</v>
      </c>
      <c r="M588" s="6"/>
      <c r="N588" s="6">
        <v>20984</v>
      </c>
      <c r="O588" s="6">
        <v>0</v>
      </c>
      <c r="P588" s="7">
        <v>5.0514677849790317</v>
      </c>
      <c r="Q588" s="7"/>
    </row>
    <row r="589" spans="1:17">
      <c r="A589">
        <v>1</v>
      </c>
      <c r="B589" t="s">
        <v>109</v>
      </c>
      <c r="C589" t="s">
        <v>110</v>
      </c>
      <c r="D589">
        <v>2004</v>
      </c>
      <c r="E589" t="s">
        <v>219</v>
      </c>
      <c r="F589" t="s">
        <v>217</v>
      </c>
      <c r="G589" t="s">
        <v>238</v>
      </c>
      <c r="H589" t="s">
        <v>346</v>
      </c>
      <c r="I589" s="6">
        <v>1018</v>
      </c>
      <c r="J589" s="6">
        <v>400</v>
      </c>
      <c r="K589" s="6">
        <v>184</v>
      </c>
      <c r="L589" s="6">
        <v>58</v>
      </c>
      <c r="M589" s="6"/>
      <c r="N589" s="6">
        <v>20355</v>
      </c>
      <c r="O589" s="6">
        <v>0</v>
      </c>
      <c r="P589" s="7">
        <v>5.0012281994595922</v>
      </c>
      <c r="Q589" s="7"/>
    </row>
    <row r="590" spans="1:17">
      <c r="A590">
        <v>1</v>
      </c>
      <c r="B590" t="s">
        <v>109</v>
      </c>
      <c r="C590" t="s">
        <v>110</v>
      </c>
      <c r="D590">
        <v>2005</v>
      </c>
      <c r="E590" t="s">
        <v>219</v>
      </c>
      <c r="F590" t="s">
        <v>217</v>
      </c>
      <c r="G590" t="s">
        <v>238</v>
      </c>
      <c r="H590" t="s">
        <v>346</v>
      </c>
      <c r="I590" s="6">
        <v>1045</v>
      </c>
      <c r="J590" s="6">
        <v>398</v>
      </c>
      <c r="K590" s="6">
        <v>152</v>
      </c>
      <c r="L590" s="6">
        <v>50</v>
      </c>
      <c r="M590" s="6"/>
      <c r="N590" s="6">
        <v>21537</v>
      </c>
      <c r="O590" s="6">
        <v>0</v>
      </c>
      <c r="P590" s="7">
        <v>4.8521149649440503</v>
      </c>
      <c r="Q590" s="7"/>
    </row>
    <row r="591" spans="1:17">
      <c r="A591">
        <v>1</v>
      </c>
      <c r="B591" t="s">
        <v>109</v>
      </c>
      <c r="C591" t="s">
        <v>110</v>
      </c>
      <c r="D591">
        <v>2006</v>
      </c>
      <c r="E591" t="s">
        <v>219</v>
      </c>
      <c r="F591" t="s">
        <v>217</v>
      </c>
      <c r="G591" t="s">
        <v>238</v>
      </c>
      <c r="H591" t="s">
        <v>346</v>
      </c>
      <c r="I591" s="6">
        <v>1027</v>
      </c>
      <c r="J591" s="6">
        <v>372</v>
      </c>
      <c r="K591" s="6">
        <v>157</v>
      </c>
      <c r="L591" s="6">
        <v>57</v>
      </c>
      <c r="M591" s="6"/>
      <c r="N591" s="6">
        <v>22299</v>
      </c>
      <c r="O591" s="6">
        <v>0</v>
      </c>
      <c r="P591" s="7">
        <v>4.6055876945154495</v>
      </c>
      <c r="Q591" s="7"/>
    </row>
    <row r="592" spans="1:17">
      <c r="A592">
        <v>1</v>
      </c>
      <c r="B592" t="s">
        <v>109</v>
      </c>
      <c r="C592" t="s">
        <v>110</v>
      </c>
      <c r="D592">
        <v>2007</v>
      </c>
      <c r="E592" t="s">
        <v>219</v>
      </c>
      <c r="F592" t="s">
        <v>217</v>
      </c>
      <c r="G592" t="s">
        <v>238</v>
      </c>
      <c r="H592" t="s">
        <v>346</v>
      </c>
      <c r="I592" s="6">
        <v>1191</v>
      </c>
      <c r="J592" s="6">
        <v>435</v>
      </c>
      <c r="K592" s="6">
        <v>199</v>
      </c>
      <c r="L592" s="6">
        <v>68</v>
      </c>
      <c r="M592" s="6"/>
      <c r="N592" s="6">
        <v>23278</v>
      </c>
      <c r="O592" s="6">
        <v>0</v>
      </c>
      <c r="P592" s="7">
        <v>5.1164189363347363</v>
      </c>
      <c r="Q592" s="7"/>
    </row>
    <row r="593" spans="1:17">
      <c r="A593">
        <v>1</v>
      </c>
      <c r="B593" t="s">
        <v>109</v>
      </c>
      <c r="C593" t="s">
        <v>110</v>
      </c>
      <c r="D593">
        <v>2008</v>
      </c>
      <c r="E593" t="s">
        <v>219</v>
      </c>
      <c r="F593" t="s">
        <v>217</v>
      </c>
      <c r="G593" t="s">
        <v>238</v>
      </c>
      <c r="H593" t="s">
        <v>346</v>
      </c>
      <c r="I593" s="6">
        <v>1026</v>
      </c>
      <c r="J593" s="6">
        <v>402</v>
      </c>
      <c r="K593" s="6">
        <v>169</v>
      </c>
      <c r="L593" s="6">
        <v>56</v>
      </c>
      <c r="M593" s="6"/>
      <c r="N593" s="6">
        <v>23970</v>
      </c>
      <c r="O593" s="6">
        <v>0</v>
      </c>
      <c r="P593" s="7">
        <v>4.2803504380475594</v>
      </c>
      <c r="Q593" s="7"/>
    </row>
    <row r="594" spans="1:17">
      <c r="A594">
        <v>1</v>
      </c>
      <c r="B594" t="s">
        <v>109</v>
      </c>
      <c r="C594" t="s">
        <v>110</v>
      </c>
      <c r="D594">
        <v>2009</v>
      </c>
      <c r="E594" t="s">
        <v>219</v>
      </c>
      <c r="F594" t="s">
        <v>217</v>
      </c>
      <c r="G594" t="s">
        <v>238</v>
      </c>
      <c r="H594" t="s">
        <v>346</v>
      </c>
      <c r="I594" s="6">
        <v>952</v>
      </c>
      <c r="J594" s="6">
        <v>344</v>
      </c>
      <c r="K594" s="6">
        <v>156</v>
      </c>
      <c r="L594" s="6">
        <v>46</v>
      </c>
      <c r="M594" s="6"/>
      <c r="N594" s="6">
        <v>21679</v>
      </c>
      <c r="O594" s="6">
        <v>0</v>
      </c>
      <c r="P594" s="7">
        <v>4.3913464643203097</v>
      </c>
      <c r="Q594" s="7"/>
    </row>
    <row r="595" spans="1:17">
      <c r="A595">
        <v>1</v>
      </c>
      <c r="B595" t="s">
        <v>109</v>
      </c>
      <c r="C595" t="s">
        <v>110</v>
      </c>
      <c r="D595">
        <v>2010</v>
      </c>
      <c r="E595" t="s">
        <v>219</v>
      </c>
      <c r="F595" t="s">
        <v>217</v>
      </c>
      <c r="G595" t="s">
        <v>238</v>
      </c>
      <c r="H595" t="s">
        <v>346</v>
      </c>
      <c r="I595" s="6">
        <v>919</v>
      </c>
      <c r="J595" s="6">
        <v>336</v>
      </c>
      <c r="K595" s="6">
        <v>143</v>
      </c>
      <c r="L595" s="6">
        <v>44</v>
      </c>
      <c r="M595" s="6"/>
      <c r="N595" s="6">
        <v>19139</v>
      </c>
      <c r="O595" s="6">
        <v>0</v>
      </c>
      <c r="P595" s="7">
        <v>4.8017137781493284</v>
      </c>
      <c r="Q595" s="7"/>
    </row>
    <row r="596" spans="1:17">
      <c r="A596">
        <v>1</v>
      </c>
      <c r="B596" t="s">
        <v>109</v>
      </c>
      <c r="C596" t="s">
        <v>110</v>
      </c>
      <c r="D596">
        <v>2011</v>
      </c>
      <c r="E596" t="s">
        <v>219</v>
      </c>
      <c r="F596" t="s">
        <v>217</v>
      </c>
      <c r="G596" t="s">
        <v>238</v>
      </c>
      <c r="H596" t="s">
        <v>346</v>
      </c>
      <c r="I596" s="6">
        <v>868</v>
      </c>
      <c r="J596" s="6">
        <v>304</v>
      </c>
      <c r="K596" s="6">
        <v>135</v>
      </c>
      <c r="L596" s="6">
        <v>52</v>
      </c>
      <c r="M596" s="6"/>
      <c r="N596" s="6">
        <v>18449</v>
      </c>
      <c r="O596" s="6">
        <v>0</v>
      </c>
      <c r="P596" s="7">
        <v>4.7048620521437474</v>
      </c>
      <c r="Q596" s="7"/>
    </row>
    <row r="597" spans="1:17">
      <c r="A597">
        <v>1</v>
      </c>
      <c r="B597" t="s">
        <v>109</v>
      </c>
      <c r="C597" t="s">
        <v>110</v>
      </c>
      <c r="D597">
        <v>2012</v>
      </c>
      <c r="E597" t="s">
        <v>219</v>
      </c>
      <c r="F597" t="s">
        <v>217</v>
      </c>
      <c r="G597" t="s">
        <v>238</v>
      </c>
      <c r="H597" t="s">
        <v>346</v>
      </c>
      <c r="I597" s="6">
        <v>905</v>
      </c>
      <c r="J597" s="6">
        <v>353</v>
      </c>
      <c r="K597" s="6">
        <v>158</v>
      </c>
      <c r="L597" s="6">
        <v>67</v>
      </c>
      <c r="M597" s="6"/>
      <c r="N597" s="6">
        <v>19549</v>
      </c>
      <c r="O597" s="6">
        <v>0</v>
      </c>
      <c r="P597" s="7">
        <v>4.6293928078162567</v>
      </c>
      <c r="Q597" s="7"/>
    </row>
    <row r="598" spans="1:17">
      <c r="A598">
        <v>1</v>
      </c>
      <c r="B598" t="s">
        <v>109</v>
      </c>
      <c r="C598" t="s">
        <v>110</v>
      </c>
      <c r="D598">
        <v>2013</v>
      </c>
      <c r="E598" t="s">
        <v>219</v>
      </c>
      <c r="F598" t="s">
        <v>217</v>
      </c>
      <c r="G598" t="s">
        <v>238</v>
      </c>
      <c r="H598" t="s">
        <v>346</v>
      </c>
      <c r="I598" s="6">
        <v>917</v>
      </c>
      <c r="J598" s="6">
        <v>369</v>
      </c>
      <c r="K598" s="6">
        <v>160</v>
      </c>
      <c r="L598" s="6">
        <v>57</v>
      </c>
      <c r="M598" s="6"/>
      <c r="N598" s="6">
        <v>20251</v>
      </c>
      <c r="O598" s="6">
        <v>0</v>
      </c>
      <c r="P598" s="7">
        <v>4.5281714483235396</v>
      </c>
      <c r="Q598" s="7"/>
    </row>
    <row r="599" spans="1:17">
      <c r="A599">
        <v>1</v>
      </c>
      <c r="B599" t="s">
        <v>109</v>
      </c>
      <c r="C599" t="s">
        <v>110</v>
      </c>
      <c r="D599">
        <v>2014</v>
      </c>
      <c r="E599" t="s">
        <v>219</v>
      </c>
      <c r="F599" t="s">
        <v>217</v>
      </c>
      <c r="G599" t="s">
        <v>238</v>
      </c>
      <c r="H599" t="s">
        <v>346</v>
      </c>
      <c r="I599" s="6">
        <v>953</v>
      </c>
      <c r="J599" s="6">
        <v>380</v>
      </c>
      <c r="K599" s="6">
        <v>151</v>
      </c>
      <c r="L599" s="6">
        <v>56</v>
      </c>
      <c r="M599" s="6"/>
      <c r="N599" s="6">
        <v>21446</v>
      </c>
      <c r="O599" s="6">
        <v>0</v>
      </c>
      <c r="P599" s="7">
        <v>4.4437191084584535</v>
      </c>
      <c r="Q599" s="7"/>
    </row>
    <row r="600" spans="1:17">
      <c r="A600">
        <v>1</v>
      </c>
      <c r="B600" t="s">
        <v>109</v>
      </c>
      <c r="C600" t="s">
        <v>110</v>
      </c>
      <c r="D600">
        <v>2015</v>
      </c>
      <c r="E600" t="s">
        <v>219</v>
      </c>
      <c r="F600" t="s">
        <v>217</v>
      </c>
      <c r="G600" t="s">
        <v>238</v>
      </c>
      <c r="H600" t="s">
        <v>346</v>
      </c>
      <c r="I600" s="6">
        <v>973</v>
      </c>
      <c r="J600" s="6">
        <v>365</v>
      </c>
      <c r="K600" s="6">
        <v>156</v>
      </c>
      <c r="L600" s="6">
        <v>69</v>
      </c>
      <c r="M600" s="6"/>
      <c r="N600" s="6">
        <v>21720</v>
      </c>
      <c r="O600" s="6">
        <v>0</v>
      </c>
      <c r="P600" s="7">
        <v>4.4797421731123386</v>
      </c>
      <c r="Q600" s="7"/>
    </row>
    <row r="601" spans="1:17">
      <c r="A601">
        <v>1</v>
      </c>
      <c r="B601" t="s">
        <v>111</v>
      </c>
      <c r="C601" t="s">
        <v>112</v>
      </c>
      <c r="D601">
        <v>2011</v>
      </c>
      <c r="E601" t="s">
        <v>219</v>
      </c>
      <c r="F601" t="s">
        <v>347</v>
      </c>
      <c r="G601" t="s">
        <v>238</v>
      </c>
      <c r="I601" s="6">
        <v>5810</v>
      </c>
      <c r="J601" s="6"/>
      <c r="K601" s="6"/>
      <c r="L601" s="6"/>
      <c r="M601" s="6"/>
      <c r="N601" s="6">
        <v>77232</v>
      </c>
      <c r="O601" s="7">
        <v>0</v>
      </c>
      <c r="P601" s="7">
        <v>7.5227884814584627</v>
      </c>
      <c r="Q601" s="7"/>
    </row>
    <row r="602" spans="1:17">
      <c r="A602">
        <v>1</v>
      </c>
      <c r="B602" t="s">
        <v>111</v>
      </c>
      <c r="C602" t="s">
        <v>112</v>
      </c>
      <c r="D602">
        <v>2012</v>
      </c>
      <c r="E602" t="s">
        <v>219</v>
      </c>
      <c r="F602" t="s">
        <v>347</v>
      </c>
      <c r="G602" t="s">
        <v>238</v>
      </c>
      <c r="I602" s="6">
        <v>5941</v>
      </c>
      <c r="J602" s="6"/>
      <c r="K602" s="6"/>
      <c r="L602" s="6"/>
      <c r="M602" s="6"/>
      <c r="N602" s="6">
        <v>79424</v>
      </c>
      <c r="O602" s="7">
        <v>0</v>
      </c>
      <c r="P602" s="7">
        <v>7.480106768734891</v>
      </c>
      <c r="Q602" s="7"/>
    </row>
    <row r="603" spans="1:17">
      <c r="A603">
        <v>1</v>
      </c>
      <c r="B603" t="s">
        <v>111</v>
      </c>
      <c r="C603" t="s">
        <v>112</v>
      </c>
      <c r="D603">
        <v>2013</v>
      </c>
      <c r="E603" t="s">
        <v>219</v>
      </c>
      <c r="F603" t="s">
        <v>347</v>
      </c>
      <c r="G603" t="s">
        <v>238</v>
      </c>
      <c r="I603" s="6">
        <v>6817</v>
      </c>
      <c r="J603" s="6"/>
      <c r="K603" s="6"/>
      <c r="L603" s="6"/>
      <c r="M603" s="6"/>
      <c r="N603" s="6">
        <v>89376</v>
      </c>
      <c r="O603" s="7">
        <v>0</v>
      </c>
      <c r="P603" s="7">
        <v>7.6273272466881492</v>
      </c>
      <c r="Q603" s="7"/>
    </row>
    <row r="604" spans="1:17">
      <c r="A604">
        <v>1</v>
      </c>
      <c r="B604" t="s">
        <v>111</v>
      </c>
      <c r="C604" t="s">
        <v>112</v>
      </c>
      <c r="D604">
        <v>2014</v>
      </c>
      <c r="E604" t="s">
        <v>219</v>
      </c>
      <c r="F604" t="s">
        <v>347</v>
      </c>
      <c r="G604" t="s">
        <v>238</v>
      </c>
      <c r="I604" s="6">
        <v>8503</v>
      </c>
      <c r="J604" s="6"/>
      <c r="K604" s="6"/>
      <c r="L604" s="6"/>
      <c r="M604" s="6"/>
      <c r="N604" s="6">
        <v>105348</v>
      </c>
      <c r="O604" s="7">
        <v>0</v>
      </c>
      <c r="P604" s="7">
        <v>8.0713444963359535</v>
      </c>
      <c r="Q604" s="7"/>
    </row>
    <row r="605" spans="1:17">
      <c r="A605">
        <v>1</v>
      </c>
      <c r="B605" t="s">
        <v>111</v>
      </c>
      <c r="C605" t="s">
        <v>112</v>
      </c>
      <c r="D605">
        <v>2015</v>
      </c>
      <c r="E605" t="s">
        <v>219</v>
      </c>
      <c r="F605" t="s">
        <v>347</v>
      </c>
      <c r="G605" t="s">
        <v>238</v>
      </c>
      <c r="I605" s="6">
        <v>9723</v>
      </c>
      <c r="N605" s="6">
        <v>110416</v>
      </c>
      <c r="O605" s="7">
        <v>0</v>
      </c>
      <c r="P605" s="7">
        <v>8.8057890160846259</v>
      </c>
      <c r="Q605" s="7"/>
    </row>
    <row r="606" spans="1:17">
      <c r="A606">
        <v>1</v>
      </c>
      <c r="B606" t="s">
        <v>113</v>
      </c>
      <c r="C606" t="s">
        <v>114</v>
      </c>
      <c r="D606">
        <v>2000</v>
      </c>
      <c r="E606" t="s">
        <v>219</v>
      </c>
      <c r="F606" t="s">
        <v>348</v>
      </c>
      <c r="G606" t="s">
        <v>238</v>
      </c>
      <c r="I606" s="6">
        <v>1554</v>
      </c>
      <c r="J606" s="6"/>
      <c r="K606" s="6"/>
      <c r="L606" s="6"/>
      <c r="M606" s="6"/>
      <c r="N606" s="6">
        <v>33796</v>
      </c>
      <c r="O606" s="31"/>
      <c r="P606" s="7">
        <f>SUM(I606/N606)*100</f>
        <v>4.5981772990886496</v>
      </c>
      <c r="Q606" s="7"/>
    </row>
    <row r="607" spans="1:17">
      <c r="A607">
        <v>1</v>
      </c>
      <c r="B607" t="s">
        <v>113</v>
      </c>
      <c r="C607" t="s">
        <v>114</v>
      </c>
      <c r="D607">
        <v>2001</v>
      </c>
      <c r="E607" t="s">
        <v>219</v>
      </c>
      <c r="F607" t="s">
        <v>348</v>
      </c>
      <c r="G607" t="s">
        <v>238</v>
      </c>
      <c r="I607" s="6">
        <v>1401</v>
      </c>
      <c r="J607" s="6"/>
      <c r="K607" s="6"/>
      <c r="L607" s="6"/>
      <c r="M607" s="6"/>
      <c r="N607" s="6">
        <v>31050</v>
      </c>
      <c r="O607" s="32"/>
      <c r="P607" s="7">
        <f>SUM(I607/N607)*100</f>
        <v>4.5120772946859908</v>
      </c>
      <c r="Q607" s="7"/>
    </row>
    <row r="608" spans="1:17">
      <c r="A608">
        <v>1</v>
      </c>
      <c r="B608" t="s">
        <v>113</v>
      </c>
      <c r="C608" t="s">
        <v>114</v>
      </c>
      <c r="D608">
        <v>2002</v>
      </c>
      <c r="E608" t="s">
        <v>219</v>
      </c>
      <c r="F608" t="s">
        <v>348</v>
      </c>
      <c r="G608" t="s">
        <v>238</v>
      </c>
      <c r="I608" s="6">
        <v>1429</v>
      </c>
      <c r="J608" s="6"/>
      <c r="K608" s="6"/>
      <c r="L608" s="6"/>
      <c r="M608" s="6"/>
      <c r="N608" s="6">
        <v>29414</v>
      </c>
      <c r="O608" s="32"/>
      <c r="P608" s="7">
        <f>SUM(I608/N608)*100</f>
        <v>4.8582307744611413</v>
      </c>
      <c r="Q608" s="7"/>
    </row>
    <row r="609" spans="1:17">
      <c r="A609">
        <v>1</v>
      </c>
      <c r="B609" t="s">
        <v>113</v>
      </c>
      <c r="C609" t="s">
        <v>114</v>
      </c>
      <c r="D609">
        <v>2003</v>
      </c>
      <c r="E609" t="s">
        <v>219</v>
      </c>
      <c r="F609" t="s">
        <v>348</v>
      </c>
      <c r="G609" t="s">
        <v>238</v>
      </c>
      <c r="I609" s="6">
        <v>1391</v>
      </c>
      <c r="J609" s="6"/>
      <c r="K609" s="6"/>
      <c r="L609" s="6"/>
      <c r="M609" s="6"/>
      <c r="N609" s="6">
        <v>29765</v>
      </c>
      <c r="O609" s="32"/>
      <c r="P609" s="7">
        <f>SUM(I609/N609)*100</f>
        <v>4.6732739795061313</v>
      </c>
      <c r="Q609" s="7"/>
    </row>
    <row r="610" spans="1:17">
      <c r="A610">
        <v>1</v>
      </c>
      <c r="B610" t="s">
        <v>113</v>
      </c>
      <c r="C610" t="s">
        <v>114</v>
      </c>
      <c r="D610">
        <v>2004</v>
      </c>
      <c r="E610" t="s">
        <v>219</v>
      </c>
      <c r="F610" t="s">
        <v>348</v>
      </c>
      <c r="G610" t="s">
        <v>238</v>
      </c>
      <c r="I610" s="6">
        <v>1329</v>
      </c>
      <c r="J610" s="6"/>
      <c r="K610" s="6"/>
      <c r="L610" s="6"/>
      <c r="M610" s="6"/>
      <c r="N610" s="6">
        <v>29477</v>
      </c>
      <c r="O610" s="32"/>
      <c r="P610" s="7">
        <f>SUM(I610/N610)*100</f>
        <v>4.5085999253655391</v>
      </c>
      <c r="Q610" s="7"/>
    </row>
    <row r="611" spans="1:17">
      <c r="A611">
        <v>1</v>
      </c>
      <c r="B611" t="s">
        <v>113</v>
      </c>
      <c r="C611" t="s">
        <v>114</v>
      </c>
      <c r="D611">
        <v>2005</v>
      </c>
      <c r="E611" t="s">
        <v>219</v>
      </c>
      <c r="F611" t="s">
        <v>348</v>
      </c>
      <c r="G611" t="s">
        <v>238</v>
      </c>
      <c r="I611" s="6">
        <v>1362</v>
      </c>
      <c r="J611" s="6"/>
      <c r="K611" s="6"/>
      <c r="L611" s="6"/>
      <c r="M611" s="6"/>
      <c r="N611" s="6">
        <v>29123</v>
      </c>
      <c r="O611" s="32"/>
      <c r="P611" s="7">
        <f>SUM(I611/N611)*100</f>
        <v>4.6767159976650756</v>
      </c>
      <c r="Q611" s="7"/>
    </row>
    <row r="612" spans="1:17">
      <c r="A612">
        <v>1</v>
      </c>
      <c r="B612" t="s">
        <v>113</v>
      </c>
      <c r="C612" t="s">
        <v>114</v>
      </c>
      <c r="D612">
        <v>2006</v>
      </c>
      <c r="E612" t="s">
        <v>219</v>
      </c>
      <c r="F612" t="s">
        <v>348</v>
      </c>
      <c r="G612" t="s">
        <v>238</v>
      </c>
      <c r="I612" s="6">
        <v>1327</v>
      </c>
      <c r="J612" s="6"/>
      <c r="K612" s="6"/>
      <c r="L612" s="6"/>
      <c r="M612" s="6"/>
      <c r="N612" s="6">
        <v>29067</v>
      </c>
      <c r="O612" s="32"/>
      <c r="P612" s="7">
        <f>SUM(I612/N612)*100</f>
        <v>4.5653146179516293</v>
      </c>
      <c r="Q612" s="7"/>
    </row>
    <row r="613" spans="1:17">
      <c r="A613">
        <v>1</v>
      </c>
      <c r="B613" t="s">
        <v>113</v>
      </c>
      <c r="C613" t="s">
        <v>114</v>
      </c>
      <c r="D613">
        <v>2007</v>
      </c>
      <c r="E613" t="s">
        <v>219</v>
      </c>
      <c r="F613" t="s">
        <v>348</v>
      </c>
      <c r="G613" t="s">
        <v>238</v>
      </c>
      <c r="I613" s="6">
        <v>1323</v>
      </c>
      <c r="J613" s="6"/>
      <c r="K613" s="6"/>
      <c r="L613" s="6"/>
      <c r="M613" s="6"/>
      <c r="N613" s="6">
        <v>29352</v>
      </c>
      <c r="O613" s="32"/>
      <c r="P613" s="7">
        <f>SUM(I613/N613)*100</f>
        <v>4.507358953393295</v>
      </c>
      <c r="Q613" s="7"/>
    </row>
    <row r="614" spans="1:17">
      <c r="A614">
        <v>1</v>
      </c>
      <c r="B614" t="s">
        <v>113</v>
      </c>
      <c r="C614" t="s">
        <v>114</v>
      </c>
      <c r="D614">
        <v>2008</v>
      </c>
      <c r="E614" t="s">
        <v>219</v>
      </c>
      <c r="F614" t="s">
        <v>348</v>
      </c>
      <c r="G614" t="s">
        <v>238</v>
      </c>
      <c r="I614" s="6">
        <v>1426</v>
      </c>
      <c r="J614" s="6"/>
      <c r="K614" s="6"/>
      <c r="L614" s="6"/>
      <c r="M614" s="6"/>
      <c r="N614" s="6">
        <v>31285</v>
      </c>
      <c r="O614" s="32"/>
      <c r="P614" s="7">
        <f>SUM(I614/N614)*100</f>
        <v>4.5580949336742851</v>
      </c>
      <c r="Q614" s="7"/>
    </row>
    <row r="615" spans="1:17">
      <c r="A615">
        <v>1</v>
      </c>
      <c r="B615" t="s">
        <v>113</v>
      </c>
      <c r="C615" t="s">
        <v>114</v>
      </c>
      <c r="D615">
        <v>2009</v>
      </c>
      <c r="E615" t="s">
        <v>219</v>
      </c>
      <c r="F615" t="s">
        <v>348</v>
      </c>
      <c r="G615" t="s">
        <v>238</v>
      </c>
      <c r="I615" s="6">
        <v>1449</v>
      </c>
      <c r="J615" s="6"/>
      <c r="K615" s="6"/>
      <c r="L615" s="6"/>
      <c r="M615" s="6"/>
      <c r="N615" s="6">
        <v>32442</v>
      </c>
      <c r="O615" s="32"/>
      <c r="P615" s="7">
        <f>SUM(I615/N615)*100</f>
        <v>4.4664324024412796</v>
      </c>
      <c r="Q615" s="65"/>
    </row>
    <row r="616" spans="1:17">
      <c r="A616">
        <v>1</v>
      </c>
      <c r="B616" t="s">
        <v>113</v>
      </c>
      <c r="C616" t="s">
        <v>114</v>
      </c>
      <c r="D616">
        <v>2010</v>
      </c>
      <c r="E616" t="s">
        <v>219</v>
      </c>
      <c r="F616" t="s">
        <v>348</v>
      </c>
      <c r="G616" t="s">
        <v>238</v>
      </c>
      <c r="I616" s="6">
        <v>1435</v>
      </c>
      <c r="J616" s="6"/>
      <c r="K616" s="6"/>
      <c r="L616" s="6"/>
      <c r="M616" s="6"/>
      <c r="N616" s="6">
        <v>30825</v>
      </c>
      <c r="O616" s="32"/>
      <c r="P616" s="7">
        <f>SUM(I616/N616)*100</f>
        <v>4.6553122465531231</v>
      </c>
      <c r="Q616" s="65"/>
    </row>
    <row r="617" spans="1:17">
      <c r="A617">
        <v>1</v>
      </c>
      <c r="B617" t="s">
        <v>113</v>
      </c>
      <c r="C617" t="s">
        <v>114</v>
      </c>
      <c r="D617">
        <v>2011</v>
      </c>
      <c r="E617" t="s">
        <v>219</v>
      </c>
      <c r="F617" t="s">
        <v>348</v>
      </c>
      <c r="G617" t="s">
        <v>238</v>
      </c>
      <c r="I617" s="6">
        <v>1367</v>
      </c>
      <c r="J617" s="6"/>
      <c r="K617" s="6"/>
      <c r="L617" s="6"/>
      <c r="M617" s="6"/>
      <c r="N617" s="6">
        <v>28881</v>
      </c>
      <c r="O617" s="32"/>
      <c r="P617" s="7">
        <f>SUM(I617/N617)*100</f>
        <v>4.733215608877809</v>
      </c>
      <c r="Q617" s="65"/>
    </row>
    <row r="618" spans="1:17">
      <c r="A618">
        <v>1</v>
      </c>
      <c r="B618" t="s">
        <v>113</v>
      </c>
      <c r="C618" t="s">
        <v>114</v>
      </c>
      <c r="D618">
        <v>2012</v>
      </c>
      <c r="E618" t="s">
        <v>219</v>
      </c>
      <c r="F618" t="s">
        <v>348</v>
      </c>
      <c r="G618" t="s">
        <v>238</v>
      </c>
      <c r="I618" s="6">
        <v>1364</v>
      </c>
      <c r="J618" s="6"/>
      <c r="K618" s="6"/>
      <c r="L618" s="6"/>
      <c r="M618" s="6"/>
      <c r="N618" s="6">
        <v>28461</v>
      </c>
      <c r="O618" s="32"/>
      <c r="P618" s="7">
        <f>SUM(I618/N618)*100</f>
        <v>4.7925231017884125</v>
      </c>
      <c r="Q618" s="65"/>
    </row>
    <row r="619" spans="1:17">
      <c r="A619">
        <v>2</v>
      </c>
      <c r="B619" t="s">
        <v>113</v>
      </c>
      <c r="C619" t="s">
        <v>114</v>
      </c>
      <c r="D619">
        <v>2013</v>
      </c>
      <c r="E619" t="s">
        <v>219</v>
      </c>
      <c r="F619" t="s">
        <v>348</v>
      </c>
      <c r="G619" t="s">
        <v>238</v>
      </c>
      <c r="I619" s="6">
        <v>1266</v>
      </c>
      <c r="J619" s="6"/>
      <c r="K619" s="6"/>
      <c r="L619" s="6"/>
      <c r="M619" s="6"/>
      <c r="N619" s="6">
        <v>27314</v>
      </c>
      <c r="O619" s="32"/>
      <c r="P619" s="7">
        <f>SUM(I619/N619)*100</f>
        <v>4.6349857216079666</v>
      </c>
      <c r="Q619" s="65"/>
    </row>
    <row r="620" spans="1:17">
      <c r="A620">
        <v>2</v>
      </c>
      <c r="B620" t="s">
        <v>113</v>
      </c>
      <c r="C620" t="s">
        <v>114</v>
      </c>
      <c r="D620">
        <v>2014</v>
      </c>
      <c r="E620" t="s">
        <v>219</v>
      </c>
      <c r="F620" t="s">
        <v>348</v>
      </c>
      <c r="G620" t="s">
        <v>238</v>
      </c>
      <c r="I620" s="6">
        <v>1266</v>
      </c>
      <c r="J620" s="6"/>
      <c r="K620" s="6"/>
      <c r="L620" s="33"/>
      <c r="M620" s="34"/>
      <c r="N620" s="33">
        <v>28067</v>
      </c>
      <c r="O620" s="32"/>
      <c r="P620" s="7">
        <f>SUM(I620/N620)*100</f>
        <v>4.5106352656144226</v>
      </c>
      <c r="Q620" s="65"/>
    </row>
    <row r="621" spans="1:17">
      <c r="A621">
        <v>1</v>
      </c>
      <c r="B621" t="s">
        <v>113</v>
      </c>
      <c r="C621" t="s">
        <v>114</v>
      </c>
      <c r="D621">
        <v>2015</v>
      </c>
      <c r="E621" t="s">
        <v>219</v>
      </c>
      <c r="F621" t="s">
        <v>348</v>
      </c>
      <c r="G621" t="s">
        <v>238</v>
      </c>
      <c r="I621" s="6">
        <v>1294</v>
      </c>
      <c r="J621" s="6"/>
      <c r="K621" s="6"/>
      <c r="L621" s="33"/>
      <c r="M621" s="34"/>
      <c r="N621" s="33">
        <v>28894</v>
      </c>
      <c r="O621" s="32"/>
      <c r="P621" s="7">
        <f>SUM(I621/N621)*100</f>
        <v>4.4784384301239006</v>
      </c>
      <c r="Q621" s="65"/>
    </row>
    <row r="622" spans="1:17">
      <c r="A622">
        <v>1</v>
      </c>
      <c r="B622" t="s">
        <v>115</v>
      </c>
      <c r="C622" t="s">
        <v>116</v>
      </c>
      <c r="D622">
        <v>2001</v>
      </c>
      <c r="E622" t="s">
        <v>219</v>
      </c>
      <c r="F622" t="s">
        <v>349</v>
      </c>
      <c r="G622" t="s">
        <v>238</v>
      </c>
      <c r="H622" s="10" t="s">
        <v>117</v>
      </c>
      <c r="I622">
        <v>322</v>
      </c>
      <c r="J622">
        <v>86</v>
      </c>
      <c r="K622">
        <v>36</v>
      </c>
      <c r="L622">
        <v>11</v>
      </c>
      <c r="N622">
        <v>5499</v>
      </c>
      <c r="O622" s="6">
        <v>168</v>
      </c>
      <c r="P622" s="7">
        <v>9.3852233766913553</v>
      </c>
      <c r="Q622" s="65"/>
    </row>
    <row r="623" spans="1:17">
      <c r="A623">
        <v>1</v>
      </c>
      <c r="B623" t="s">
        <v>115</v>
      </c>
      <c r="C623" t="s">
        <v>116</v>
      </c>
      <c r="D623">
        <v>2002</v>
      </c>
      <c r="E623" t="s">
        <v>219</v>
      </c>
      <c r="F623" t="s">
        <v>349</v>
      </c>
      <c r="G623" t="s">
        <v>238</v>
      </c>
      <c r="H623" s="10" t="s">
        <v>117</v>
      </c>
      <c r="I623">
        <v>318</v>
      </c>
      <c r="J623">
        <v>79</v>
      </c>
      <c r="K623">
        <v>24</v>
      </c>
      <c r="L623">
        <v>5</v>
      </c>
      <c r="N623">
        <v>5409</v>
      </c>
      <c r="O623" s="6">
        <v>217</v>
      </c>
      <c r="P623" s="7">
        <v>8.0713444963359535</v>
      </c>
      <c r="Q623" s="65"/>
    </row>
    <row r="624" spans="1:17">
      <c r="A624">
        <v>1</v>
      </c>
      <c r="B624" t="s">
        <v>115</v>
      </c>
      <c r="C624" t="s">
        <v>116</v>
      </c>
      <c r="D624">
        <v>2003</v>
      </c>
      <c r="E624" t="s">
        <v>219</v>
      </c>
      <c r="F624" t="s">
        <v>349</v>
      </c>
      <c r="G624" t="s">
        <v>238</v>
      </c>
      <c r="H624" s="10" t="s">
        <v>117</v>
      </c>
      <c r="I624">
        <v>248</v>
      </c>
      <c r="J624">
        <v>26</v>
      </c>
      <c r="K624">
        <v>7</v>
      </c>
      <c r="L624">
        <v>3</v>
      </c>
      <c r="N624">
        <v>5327</v>
      </c>
      <c r="O624" s="6">
        <v>230</v>
      </c>
      <c r="P624" s="7">
        <v>8.8057890160846259</v>
      </c>
      <c r="Q624" s="65"/>
    </row>
    <row r="625" spans="1:17">
      <c r="A625">
        <v>1</v>
      </c>
      <c r="B625" t="s">
        <v>115</v>
      </c>
      <c r="C625" t="s">
        <v>116</v>
      </c>
      <c r="D625">
        <v>2004</v>
      </c>
      <c r="E625" t="s">
        <v>219</v>
      </c>
      <c r="F625" t="s">
        <v>349</v>
      </c>
      <c r="G625" t="s">
        <v>238</v>
      </c>
      <c r="H625" s="10" t="s">
        <v>117</v>
      </c>
      <c r="I625">
        <v>354</v>
      </c>
      <c r="J625">
        <v>98</v>
      </c>
      <c r="K625">
        <v>43</v>
      </c>
      <c r="L625">
        <v>10</v>
      </c>
      <c r="N625">
        <v>5654</v>
      </c>
      <c r="O625" s="6">
        <v>66</v>
      </c>
      <c r="P625" s="7">
        <v>9.3852233766913553</v>
      </c>
      <c r="Q625" s="7"/>
    </row>
    <row r="626" spans="1:17">
      <c r="A626">
        <v>1</v>
      </c>
      <c r="B626" t="s">
        <v>115</v>
      </c>
      <c r="C626" t="s">
        <v>116</v>
      </c>
      <c r="D626">
        <v>2005</v>
      </c>
      <c r="E626" t="s">
        <v>219</v>
      </c>
      <c r="F626" t="s">
        <v>349</v>
      </c>
      <c r="G626" t="s">
        <v>238</v>
      </c>
      <c r="H626" s="10" t="s">
        <v>117</v>
      </c>
      <c r="I626">
        <v>336</v>
      </c>
      <c r="J626">
        <v>93</v>
      </c>
      <c r="K626">
        <v>41</v>
      </c>
      <c r="L626">
        <v>9</v>
      </c>
      <c r="N626">
        <v>5624</v>
      </c>
      <c r="O626" s="6">
        <v>79</v>
      </c>
      <c r="P626" s="7">
        <v>8.0713444963359535</v>
      </c>
      <c r="Q626" s="7"/>
    </row>
    <row r="627" spans="1:17">
      <c r="A627">
        <v>1</v>
      </c>
      <c r="B627" t="s">
        <v>115</v>
      </c>
      <c r="C627" t="s">
        <v>116</v>
      </c>
      <c r="D627">
        <v>2006</v>
      </c>
      <c r="E627" t="s">
        <v>219</v>
      </c>
      <c r="F627" t="s">
        <v>349</v>
      </c>
      <c r="G627" t="s">
        <v>238</v>
      </c>
      <c r="H627" s="10" t="s">
        <v>117</v>
      </c>
      <c r="I627">
        <v>328</v>
      </c>
      <c r="J627">
        <v>88</v>
      </c>
      <c r="K627">
        <v>32</v>
      </c>
      <c r="L627">
        <v>9</v>
      </c>
      <c r="N627">
        <v>5804</v>
      </c>
      <c r="O627" s="6">
        <v>39</v>
      </c>
      <c r="P627" s="7">
        <v>8.8057890160846259</v>
      </c>
      <c r="Q627" s="7"/>
    </row>
    <row r="628" spans="1:17">
      <c r="A628">
        <v>1</v>
      </c>
      <c r="B628" t="s">
        <v>115</v>
      </c>
      <c r="C628" t="s">
        <v>116</v>
      </c>
      <c r="D628">
        <v>2007</v>
      </c>
      <c r="E628" t="s">
        <v>219</v>
      </c>
      <c r="F628" t="s">
        <v>349</v>
      </c>
      <c r="G628" t="s">
        <v>238</v>
      </c>
      <c r="H628" s="10" t="s">
        <v>117</v>
      </c>
      <c r="I628">
        <v>267</v>
      </c>
      <c r="J628">
        <v>38</v>
      </c>
      <c r="K628">
        <v>9</v>
      </c>
      <c r="L628">
        <v>4</v>
      </c>
      <c r="N628">
        <v>5740</v>
      </c>
      <c r="O628" s="6">
        <v>152</v>
      </c>
      <c r="P628" s="7">
        <v>9.3852233766913553</v>
      </c>
      <c r="Q628" s="7"/>
    </row>
    <row r="629" spans="1:17">
      <c r="A629">
        <v>1</v>
      </c>
      <c r="B629" t="s">
        <v>115</v>
      </c>
      <c r="C629" t="s">
        <v>116</v>
      </c>
      <c r="D629">
        <v>2008</v>
      </c>
      <c r="E629" t="s">
        <v>219</v>
      </c>
      <c r="F629" t="s">
        <v>349</v>
      </c>
      <c r="G629" t="s">
        <v>238</v>
      </c>
      <c r="H629" s="10" t="s">
        <v>117</v>
      </c>
      <c r="I629">
        <v>393</v>
      </c>
      <c r="J629">
        <v>129</v>
      </c>
      <c r="K629">
        <v>49</v>
      </c>
      <c r="L629">
        <v>16</v>
      </c>
      <c r="N629">
        <v>6061</v>
      </c>
      <c r="O629" s="6">
        <v>32</v>
      </c>
      <c r="P629" s="7">
        <v>8.0713444963359535</v>
      </c>
      <c r="Q629" s="7"/>
    </row>
    <row r="630" spans="1:17">
      <c r="A630">
        <v>1</v>
      </c>
      <c r="B630" t="s">
        <v>115</v>
      </c>
      <c r="C630" t="s">
        <v>116</v>
      </c>
      <c r="D630">
        <v>2009</v>
      </c>
      <c r="E630" t="s">
        <v>219</v>
      </c>
      <c r="F630" t="s">
        <v>349</v>
      </c>
      <c r="G630" t="s">
        <v>238</v>
      </c>
      <c r="H630" s="10" t="s">
        <v>117</v>
      </c>
      <c r="I630">
        <v>397</v>
      </c>
      <c r="J630">
        <v>122</v>
      </c>
      <c r="K630">
        <v>38</v>
      </c>
      <c r="L630">
        <v>9</v>
      </c>
      <c r="N630">
        <v>6163</v>
      </c>
      <c r="O630" s="6">
        <v>8</v>
      </c>
      <c r="P630" s="7">
        <v>8.8057890160846259</v>
      </c>
      <c r="Q630" s="7"/>
    </row>
    <row r="631" spans="1:17">
      <c r="A631">
        <v>1</v>
      </c>
      <c r="B631" t="s">
        <v>115</v>
      </c>
      <c r="C631" t="s">
        <v>116</v>
      </c>
      <c r="D631">
        <v>2010</v>
      </c>
      <c r="E631" t="s">
        <v>219</v>
      </c>
      <c r="F631" t="s">
        <v>349</v>
      </c>
      <c r="G631" t="s">
        <v>238</v>
      </c>
      <c r="H631" s="10" t="s">
        <v>117</v>
      </c>
      <c r="I631">
        <v>438</v>
      </c>
      <c r="J631">
        <v>140</v>
      </c>
      <c r="K631">
        <v>55</v>
      </c>
      <c r="L631">
        <v>22</v>
      </c>
      <c r="N631">
        <v>6519</v>
      </c>
      <c r="O631" s="6">
        <v>0</v>
      </c>
      <c r="P631" s="7">
        <v>9.3852233766913553</v>
      </c>
      <c r="Q631" s="7"/>
    </row>
    <row r="632" spans="1:17">
      <c r="A632">
        <v>1</v>
      </c>
      <c r="B632" t="s">
        <v>115</v>
      </c>
      <c r="C632" t="s">
        <v>116</v>
      </c>
      <c r="D632">
        <v>2011</v>
      </c>
      <c r="E632" t="s">
        <v>219</v>
      </c>
      <c r="F632" t="s">
        <v>349</v>
      </c>
      <c r="G632" t="s">
        <v>238</v>
      </c>
      <c r="H632" s="10" t="s">
        <v>117</v>
      </c>
      <c r="I632">
        <v>424</v>
      </c>
      <c r="J632">
        <v>109</v>
      </c>
      <c r="K632">
        <v>42</v>
      </c>
      <c r="L632">
        <v>19</v>
      </c>
      <c r="N632">
        <v>6313</v>
      </c>
      <c r="O632" s="6">
        <v>1</v>
      </c>
      <c r="P632" s="7">
        <v>8.0713444963359535</v>
      </c>
      <c r="Q632" s="7"/>
    </row>
    <row r="633" spans="1:17">
      <c r="A633">
        <v>1</v>
      </c>
      <c r="B633" t="s">
        <v>115</v>
      </c>
      <c r="C633" t="s">
        <v>116</v>
      </c>
      <c r="D633">
        <v>2012</v>
      </c>
      <c r="E633" t="s">
        <v>219</v>
      </c>
      <c r="F633" t="s">
        <v>349</v>
      </c>
      <c r="G633" t="s">
        <v>238</v>
      </c>
      <c r="H633" s="10" t="s">
        <v>117</v>
      </c>
      <c r="I633">
        <v>433</v>
      </c>
      <c r="J633">
        <v>134</v>
      </c>
      <c r="K633">
        <v>50</v>
      </c>
      <c r="L633">
        <v>17</v>
      </c>
      <c r="N633">
        <v>6646</v>
      </c>
      <c r="O633" s="6">
        <v>0</v>
      </c>
      <c r="P633" s="7">
        <v>8.8057890160846259</v>
      </c>
      <c r="Q633" s="7"/>
    </row>
    <row r="634" spans="1:17">
      <c r="A634">
        <v>1</v>
      </c>
      <c r="B634" t="s">
        <v>115</v>
      </c>
      <c r="C634" t="s">
        <v>116</v>
      </c>
      <c r="D634">
        <v>2013</v>
      </c>
      <c r="E634" t="s">
        <v>219</v>
      </c>
      <c r="F634" t="s">
        <v>349</v>
      </c>
      <c r="G634" t="s">
        <v>238</v>
      </c>
      <c r="H634" s="10" t="s">
        <v>117</v>
      </c>
      <c r="I634">
        <v>481</v>
      </c>
      <c r="J634">
        <v>141</v>
      </c>
      <c r="K634">
        <v>54</v>
      </c>
      <c r="L634">
        <v>28</v>
      </c>
      <c r="N634">
        <v>6789</v>
      </c>
      <c r="O634" s="6">
        <v>1</v>
      </c>
      <c r="P634" s="7">
        <v>9.3852233766913553</v>
      </c>
      <c r="Q634" s="7"/>
    </row>
    <row r="635" spans="1:17">
      <c r="A635">
        <v>1</v>
      </c>
      <c r="B635" t="s">
        <v>115</v>
      </c>
      <c r="C635" t="s">
        <v>116</v>
      </c>
      <c r="D635">
        <v>2014</v>
      </c>
      <c r="E635" t="s">
        <v>219</v>
      </c>
      <c r="F635" t="s">
        <v>349</v>
      </c>
      <c r="G635" t="s">
        <v>238</v>
      </c>
      <c r="H635" s="10" t="s">
        <v>117</v>
      </c>
      <c r="I635" s="15">
        <v>461</v>
      </c>
      <c r="J635" s="15">
        <v>146</v>
      </c>
      <c r="K635" s="15">
        <v>57</v>
      </c>
      <c r="L635" s="15">
        <v>20</v>
      </c>
      <c r="M635" s="15"/>
      <c r="N635" s="15">
        <v>6953</v>
      </c>
      <c r="O635" s="9">
        <v>9</v>
      </c>
      <c r="P635" s="18">
        <v>6.6388248847926263</v>
      </c>
      <c r="Q635" s="7"/>
    </row>
    <row r="636" spans="1:17">
      <c r="A636">
        <v>1</v>
      </c>
      <c r="B636" t="s">
        <v>115</v>
      </c>
      <c r="C636" t="s">
        <v>116</v>
      </c>
      <c r="D636">
        <v>2015</v>
      </c>
      <c r="E636" t="s">
        <v>219</v>
      </c>
      <c r="F636" t="s">
        <v>349</v>
      </c>
      <c r="G636" t="s">
        <v>238</v>
      </c>
      <c r="H636" s="10" t="s">
        <v>117</v>
      </c>
      <c r="I636" s="15">
        <v>444</v>
      </c>
      <c r="J636" s="15">
        <v>136</v>
      </c>
      <c r="K636" s="15">
        <v>58</v>
      </c>
      <c r="L636" s="15">
        <v>20</v>
      </c>
      <c r="M636" s="15"/>
      <c r="N636" s="15">
        <v>6832</v>
      </c>
      <c r="O636" s="9">
        <v>23</v>
      </c>
      <c r="P636" s="18">
        <v>6.5207813188427082</v>
      </c>
      <c r="Q636" s="7"/>
    </row>
    <row r="637" spans="1:17">
      <c r="A637">
        <v>1</v>
      </c>
      <c r="B637" t="s">
        <v>118</v>
      </c>
      <c r="C637" t="s">
        <v>119</v>
      </c>
      <c r="D637">
        <v>2000</v>
      </c>
      <c r="E637" t="s">
        <v>219</v>
      </c>
      <c r="F637" t="s">
        <v>350</v>
      </c>
      <c r="G637" t="s">
        <v>238</v>
      </c>
      <c r="I637" s="6">
        <v>1697</v>
      </c>
      <c r="J637" s="6"/>
      <c r="K637" s="6">
        <v>228</v>
      </c>
      <c r="L637" s="6"/>
      <c r="M637" s="6"/>
      <c r="N637" s="6">
        <v>29308</v>
      </c>
      <c r="O637" s="7"/>
      <c r="P637" s="7">
        <v>9.3852233766913553</v>
      </c>
      <c r="Q637" s="7"/>
    </row>
    <row r="638" spans="1:17">
      <c r="A638">
        <v>1</v>
      </c>
      <c r="B638" t="s">
        <v>118</v>
      </c>
      <c r="C638" t="s">
        <v>119</v>
      </c>
      <c r="D638">
        <v>2001</v>
      </c>
      <c r="E638" t="s">
        <v>219</v>
      </c>
      <c r="F638" t="s">
        <v>350</v>
      </c>
      <c r="G638" t="s">
        <v>238</v>
      </c>
      <c r="I638" s="6">
        <v>1448</v>
      </c>
      <c r="J638" s="6"/>
      <c r="K638" s="6">
        <v>188</v>
      </c>
      <c r="L638" s="6"/>
      <c r="M638" s="6"/>
      <c r="N638" s="6">
        <v>27010</v>
      </c>
      <c r="O638" s="7"/>
      <c r="P638" s="7">
        <v>8.0713444963359535</v>
      </c>
      <c r="Q638" s="7"/>
    </row>
    <row r="639" spans="1:17">
      <c r="A639">
        <v>1</v>
      </c>
      <c r="B639" t="s">
        <v>118</v>
      </c>
      <c r="C639" t="s">
        <v>119</v>
      </c>
      <c r="D639">
        <v>2002</v>
      </c>
      <c r="E639" t="s">
        <v>219</v>
      </c>
      <c r="F639" t="s">
        <v>350</v>
      </c>
      <c r="G639" t="s">
        <v>238</v>
      </c>
      <c r="I639" s="6">
        <v>1493</v>
      </c>
      <c r="J639" s="6"/>
      <c r="K639" s="6">
        <v>183</v>
      </c>
      <c r="L639" s="6"/>
      <c r="M639" s="6"/>
      <c r="N639" s="6">
        <v>27761</v>
      </c>
      <c r="O639" s="7"/>
      <c r="P639" s="7">
        <v>8.8057890160846259</v>
      </c>
      <c r="Q639" s="7"/>
    </row>
    <row r="640" spans="1:17">
      <c r="A640">
        <v>1</v>
      </c>
      <c r="B640" t="s">
        <v>118</v>
      </c>
      <c r="C640" t="s">
        <v>119</v>
      </c>
      <c r="D640">
        <v>2003</v>
      </c>
      <c r="E640" t="s">
        <v>219</v>
      </c>
      <c r="F640" t="s">
        <v>350</v>
      </c>
      <c r="G640" t="s">
        <v>238</v>
      </c>
      <c r="I640" s="6">
        <v>1552</v>
      </c>
      <c r="J640" s="6"/>
      <c r="K640" s="6">
        <v>229</v>
      </c>
      <c r="L640" s="6"/>
      <c r="M640" s="6"/>
      <c r="N640" s="6">
        <v>27011</v>
      </c>
      <c r="O640" s="7"/>
      <c r="P640" s="7">
        <v>9.3852233766913553</v>
      </c>
      <c r="Q640" s="7"/>
    </row>
    <row r="641" spans="1:17">
      <c r="A641">
        <v>1</v>
      </c>
      <c r="B641" t="s">
        <v>118</v>
      </c>
      <c r="C641" t="s">
        <v>119</v>
      </c>
      <c r="D641">
        <v>2004</v>
      </c>
      <c r="E641" t="s">
        <v>219</v>
      </c>
      <c r="F641" t="s">
        <v>350</v>
      </c>
      <c r="G641" t="s">
        <v>238</v>
      </c>
      <c r="I641" s="6">
        <v>1508</v>
      </c>
      <c r="J641" s="6"/>
      <c r="K641" s="6">
        <v>179</v>
      </c>
      <c r="L641" s="6"/>
      <c r="M641" s="6"/>
      <c r="N641" s="6">
        <v>23361</v>
      </c>
      <c r="O641" s="7"/>
      <c r="P641" s="7">
        <v>8.0713444963359535</v>
      </c>
      <c r="Q641" s="7"/>
    </row>
    <row r="642" spans="1:17">
      <c r="A642">
        <v>1</v>
      </c>
      <c r="B642" t="s">
        <v>118</v>
      </c>
      <c r="C642" t="s">
        <v>119</v>
      </c>
      <c r="D642">
        <v>2005</v>
      </c>
      <c r="E642" t="s">
        <v>219</v>
      </c>
      <c r="F642" t="s">
        <v>350</v>
      </c>
      <c r="G642" t="s">
        <v>238</v>
      </c>
      <c r="I642" s="6">
        <v>1522</v>
      </c>
      <c r="J642" s="6"/>
      <c r="K642" s="6">
        <v>211</v>
      </c>
      <c r="L642" s="6"/>
      <c r="M642" s="6"/>
      <c r="N642" s="6">
        <v>22482</v>
      </c>
      <c r="O642" s="7"/>
      <c r="P642" s="7">
        <v>8.8057890160846259</v>
      </c>
      <c r="Q642" s="7"/>
    </row>
    <row r="643" spans="1:17">
      <c r="A643">
        <v>1</v>
      </c>
      <c r="B643" t="s">
        <v>118</v>
      </c>
      <c r="C643" t="s">
        <v>119</v>
      </c>
      <c r="D643">
        <v>2006</v>
      </c>
      <c r="E643" t="s">
        <v>219</v>
      </c>
      <c r="F643" t="s">
        <v>350</v>
      </c>
      <c r="G643" t="s">
        <v>238</v>
      </c>
      <c r="I643" s="6">
        <v>1547</v>
      </c>
      <c r="J643" s="6"/>
      <c r="K643" s="6">
        <v>219</v>
      </c>
      <c r="L643" s="6"/>
      <c r="M643" s="6"/>
      <c r="N643" s="6">
        <v>22585</v>
      </c>
      <c r="O643" s="7"/>
      <c r="P643" s="7">
        <v>9.3852233766913553</v>
      </c>
      <c r="Q643" s="18"/>
    </row>
    <row r="644" spans="1:17">
      <c r="A644">
        <v>1</v>
      </c>
      <c r="B644" t="s">
        <v>118</v>
      </c>
      <c r="C644" t="s">
        <v>119</v>
      </c>
      <c r="D644">
        <v>2007</v>
      </c>
      <c r="E644" t="s">
        <v>219</v>
      </c>
      <c r="F644" t="s">
        <v>350</v>
      </c>
      <c r="G644" t="s">
        <v>238</v>
      </c>
      <c r="I644" s="6">
        <v>1508</v>
      </c>
      <c r="J644" s="6"/>
      <c r="K644" s="6">
        <v>216</v>
      </c>
      <c r="L644" s="6"/>
      <c r="M644" s="6"/>
      <c r="N644" s="6">
        <v>22688</v>
      </c>
      <c r="O644" s="7"/>
      <c r="P644" s="7">
        <v>8.0713444963359535</v>
      </c>
      <c r="Q644" s="7"/>
    </row>
    <row r="645" spans="1:17">
      <c r="A645">
        <v>1</v>
      </c>
      <c r="B645" t="s">
        <v>118</v>
      </c>
      <c r="C645" t="s">
        <v>119</v>
      </c>
      <c r="D645">
        <v>2008</v>
      </c>
      <c r="E645" t="s">
        <v>219</v>
      </c>
      <c r="F645" t="s">
        <v>350</v>
      </c>
      <c r="G645" t="s">
        <v>238</v>
      </c>
      <c r="I645" s="6">
        <v>1650</v>
      </c>
      <c r="J645" s="6"/>
      <c r="K645" s="6">
        <v>213</v>
      </c>
      <c r="L645" s="6"/>
      <c r="M645" s="6"/>
      <c r="N645" s="6">
        <v>22945</v>
      </c>
      <c r="O645" s="7"/>
      <c r="P645" s="7">
        <v>8.8057890160846259</v>
      </c>
      <c r="Q645" s="7"/>
    </row>
    <row r="646" spans="1:17">
      <c r="A646">
        <v>1</v>
      </c>
      <c r="B646" t="s">
        <v>118</v>
      </c>
      <c r="C646" t="s">
        <v>119</v>
      </c>
      <c r="D646">
        <v>2009</v>
      </c>
      <c r="E646" t="s">
        <v>219</v>
      </c>
      <c r="F646" t="s">
        <v>350</v>
      </c>
      <c r="G646" t="s">
        <v>238</v>
      </c>
      <c r="I646" s="6">
        <v>1889</v>
      </c>
      <c r="J646" s="6"/>
      <c r="K646" s="6">
        <v>295</v>
      </c>
      <c r="L646" s="6"/>
      <c r="M646" s="6"/>
      <c r="N646" s="6">
        <v>23684</v>
      </c>
      <c r="O646" s="7"/>
      <c r="P646" s="7">
        <v>9.3852233766913553</v>
      </c>
      <c r="Q646" s="7"/>
    </row>
    <row r="647" spans="1:17">
      <c r="A647">
        <v>1</v>
      </c>
      <c r="B647" t="s">
        <v>118</v>
      </c>
      <c r="C647" t="s">
        <v>119</v>
      </c>
      <c r="D647">
        <v>2010</v>
      </c>
      <c r="E647" t="s">
        <v>219</v>
      </c>
      <c r="F647" t="s">
        <v>350</v>
      </c>
      <c r="G647" t="s">
        <v>238</v>
      </c>
      <c r="I647" s="6">
        <v>1888</v>
      </c>
      <c r="J647" s="6"/>
      <c r="K647" s="6">
        <v>274</v>
      </c>
      <c r="L647" s="6"/>
      <c r="M647" s="6"/>
      <c r="N647" s="6">
        <v>24296</v>
      </c>
      <c r="O647" s="7"/>
      <c r="P647" s="7">
        <v>8.0713444963359535</v>
      </c>
      <c r="Q647" s="7"/>
    </row>
    <row r="648" spans="1:17">
      <c r="A648">
        <v>1</v>
      </c>
      <c r="B648" t="s">
        <v>118</v>
      </c>
      <c r="C648" t="s">
        <v>119</v>
      </c>
      <c r="D648">
        <v>2011</v>
      </c>
      <c r="E648" t="s">
        <v>219</v>
      </c>
      <c r="F648" t="s">
        <v>350</v>
      </c>
      <c r="G648" t="s">
        <v>238</v>
      </c>
      <c r="I648" s="6">
        <v>1594</v>
      </c>
      <c r="J648" s="6"/>
      <c r="K648" s="6">
        <v>223</v>
      </c>
      <c r="L648" s="6"/>
      <c r="M648" s="6"/>
      <c r="N648" s="6">
        <v>22770</v>
      </c>
      <c r="O648" s="7"/>
      <c r="P648" s="7">
        <v>8.8057890160846259</v>
      </c>
      <c r="Q648" s="7"/>
    </row>
    <row r="649" spans="1:17">
      <c r="A649">
        <v>1</v>
      </c>
      <c r="B649" t="s">
        <v>118</v>
      </c>
      <c r="C649" t="s">
        <v>119</v>
      </c>
      <c r="D649">
        <v>2012</v>
      </c>
      <c r="E649" t="s">
        <v>219</v>
      </c>
      <c r="F649" t="s">
        <v>350</v>
      </c>
      <c r="G649" t="s">
        <v>238</v>
      </c>
      <c r="I649" s="6">
        <v>1697</v>
      </c>
      <c r="J649" s="6"/>
      <c r="K649" s="6">
        <v>237</v>
      </c>
      <c r="L649" s="6"/>
      <c r="M649" s="6"/>
      <c r="N649" s="6">
        <v>23568</v>
      </c>
      <c r="O649" s="7"/>
      <c r="P649" s="7">
        <v>9.3852233766913553</v>
      </c>
      <c r="Q649" s="7"/>
    </row>
    <row r="650" spans="1:17">
      <c r="A650">
        <v>1</v>
      </c>
      <c r="B650" t="s">
        <v>118</v>
      </c>
      <c r="C650" t="s">
        <v>119</v>
      </c>
      <c r="D650">
        <v>2013</v>
      </c>
      <c r="E650" t="s">
        <v>219</v>
      </c>
      <c r="F650" t="s">
        <v>350</v>
      </c>
      <c r="G650" t="s">
        <v>238</v>
      </c>
      <c r="I650" s="6">
        <v>1707</v>
      </c>
      <c r="J650" s="6"/>
      <c r="K650" s="6">
        <v>255</v>
      </c>
      <c r="L650" s="6"/>
      <c r="M650" s="6"/>
      <c r="N650" s="6">
        <v>23138</v>
      </c>
      <c r="O650" s="6"/>
      <c r="P650" s="7">
        <v>8.0713444963359535</v>
      </c>
      <c r="Q650" s="7"/>
    </row>
    <row r="651" spans="1:17">
      <c r="A651">
        <v>1</v>
      </c>
      <c r="B651" t="s">
        <v>118</v>
      </c>
      <c r="C651" t="s">
        <v>119</v>
      </c>
      <c r="D651">
        <v>2014</v>
      </c>
      <c r="E651" t="s">
        <v>219</v>
      </c>
      <c r="F651" t="s">
        <v>350</v>
      </c>
      <c r="G651" s="8" t="s">
        <v>120</v>
      </c>
      <c r="I651" s="6">
        <v>1771</v>
      </c>
      <c r="J651" s="6"/>
      <c r="K651" s="6">
        <v>272</v>
      </c>
      <c r="L651" s="6"/>
      <c r="M651" s="6"/>
      <c r="N651" s="6">
        <v>23596</v>
      </c>
      <c r="O651" s="6"/>
      <c r="P651" s="7">
        <v>8.8057890160846259</v>
      </c>
      <c r="Q651" s="7"/>
    </row>
    <row r="652" spans="1:17">
      <c r="A652">
        <v>1</v>
      </c>
      <c r="B652" t="s">
        <v>118</v>
      </c>
      <c r="C652" t="s">
        <v>119</v>
      </c>
      <c r="D652">
        <v>2015</v>
      </c>
      <c r="E652" t="s">
        <v>219</v>
      </c>
      <c r="F652" t="s">
        <v>350</v>
      </c>
      <c r="G652" s="8" t="s">
        <v>120</v>
      </c>
      <c r="I652" s="6">
        <v>1763</v>
      </c>
      <c r="J652" s="6"/>
      <c r="K652" s="6">
        <v>261</v>
      </c>
      <c r="L652" s="6"/>
      <c r="M652" s="6"/>
      <c r="N652" s="6">
        <v>23075</v>
      </c>
      <c r="O652" s="6"/>
      <c r="P652" s="7">
        <v>9.3852233766913553</v>
      </c>
      <c r="Q652" s="7"/>
    </row>
    <row r="653" spans="1:17">
      <c r="A653">
        <v>1</v>
      </c>
      <c r="B653" s="15" t="s">
        <v>121</v>
      </c>
      <c r="C653" s="15" t="s">
        <v>122</v>
      </c>
      <c r="D653" s="15">
        <v>2001</v>
      </c>
      <c r="E653" t="s">
        <v>219</v>
      </c>
      <c r="F653" t="s">
        <v>351</v>
      </c>
      <c r="G653" t="s">
        <v>238</v>
      </c>
      <c r="H653" t="s">
        <v>352</v>
      </c>
      <c r="I653" s="9">
        <v>49754</v>
      </c>
      <c r="J653" s="9">
        <v>10290</v>
      </c>
      <c r="K653" s="9">
        <v>3544</v>
      </c>
      <c r="L653" s="55">
        <v>936</v>
      </c>
      <c r="M653" s="9"/>
      <c r="N653" s="55">
        <v>515985</v>
      </c>
      <c r="O653" s="54">
        <v>15400</v>
      </c>
      <c r="P653" s="18">
        <v>9.9391711697314147</v>
      </c>
      <c r="Q653" s="7"/>
    </row>
    <row r="654" spans="1:17">
      <c r="A654">
        <v>1</v>
      </c>
      <c r="B654" t="s">
        <v>121</v>
      </c>
      <c r="C654" t="s">
        <v>122</v>
      </c>
      <c r="D654">
        <v>2002</v>
      </c>
      <c r="E654" t="s">
        <v>219</v>
      </c>
      <c r="F654" t="s">
        <v>351</v>
      </c>
      <c r="G654" t="s">
        <v>238</v>
      </c>
      <c r="H654" t="s">
        <v>352</v>
      </c>
      <c r="I654" s="6">
        <v>46434</v>
      </c>
      <c r="J654" s="6">
        <v>9632</v>
      </c>
      <c r="K654" s="6">
        <v>3309</v>
      </c>
      <c r="L654" s="55">
        <v>872</v>
      </c>
      <c r="M654" s="6"/>
      <c r="N654" s="55">
        <v>484037</v>
      </c>
      <c r="O654" s="54">
        <v>14252</v>
      </c>
      <c r="P654" s="7">
        <v>9.9391711697314147</v>
      </c>
      <c r="Q654" s="7"/>
    </row>
    <row r="655" spans="1:17">
      <c r="A655">
        <v>1</v>
      </c>
      <c r="B655" t="s">
        <v>121</v>
      </c>
      <c r="C655" t="s">
        <v>122</v>
      </c>
      <c r="D655">
        <v>2003</v>
      </c>
      <c r="E655" t="s">
        <v>219</v>
      </c>
      <c r="F655" t="s">
        <v>351</v>
      </c>
      <c r="G655" t="s">
        <v>238</v>
      </c>
      <c r="H655" t="s">
        <v>352</v>
      </c>
      <c r="I655" s="6">
        <v>46754</v>
      </c>
      <c r="J655" s="6">
        <v>9897</v>
      </c>
      <c r="K655" s="6">
        <v>3354</v>
      </c>
      <c r="L655" s="55">
        <v>995</v>
      </c>
      <c r="M655" s="6"/>
      <c r="N655" s="55">
        <v>480083</v>
      </c>
      <c r="O655" s="54">
        <v>18396</v>
      </c>
      <c r="P655" s="7">
        <v>9.8840959162169924</v>
      </c>
      <c r="Q655" s="7"/>
    </row>
    <row r="656" spans="1:17">
      <c r="A656">
        <v>1</v>
      </c>
      <c r="B656" t="s">
        <v>121</v>
      </c>
      <c r="C656" t="s">
        <v>122</v>
      </c>
      <c r="D656">
        <v>2004</v>
      </c>
      <c r="E656" t="s">
        <v>219</v>
      </c>
      <c r="F656" t="s">
        <v>351</v>
      </c>
      <c r="G656" t="s">
        <v>238</v>
      </c>
      <c r="H656" t="s">
        <v>352</v>
      </c>
      <c r="I656" s="6">
        <v>46566</v>
      </c>
      <c r="J656" s="6">
        <v>9858</v>
      </c>
      <c r="K656" s="6">
        <v>3345</v>
      </c>
      <c r="L656" s="55">
        <v>994</v>
      </c>
      <c r="M656" s="6"/>
      <c r="N656" s="55">
        <v>477768</v>
      </c>
      <c r="O656" s="54">
        <v>18357</v>
      </c>
      <c r="P656" s="7">
        <v>10.126774199836685</v>
      </c>
      <c r="Q656" s="7"/>
    </row>
    <row r="657" spans="1:17">
      <c r="A657">
        <v>1</v>
      </c>
      <c r="B657" t="s">
        <v>121</v>
      </c>
      <c r="C657" t="s">
        <v>122</v>
      </c>
      <c r="D657">
        <v>2005</v>
      </c>
      <c r="E657" t="s">
        <v>219</v>
      </c>
      <c r="F657" t="s">
        <v>351</v>
      </c>
      <c r="G657" t="s">
        <v>238</v>
      </c>
      <c r="H657" t="s">
        <v>352</v>
      </c>
      <c r="I657" s="6">
        <v>47607</v>
      </c>
      <c r="J657" s="6">
        <v>10420</v>
      </c>
      <c r="K657" s="6">
        <v>3506</v>
      </c>
      <c r="L657" s="55">
        <v>919</v>
      </c>
      <c r="M657" s="6"/>
      <c r="N657" s="55">
        <v>469204</v>
      </c>
      <c r="O657" s="54">
        <v>9995</v>
      </c>
      <c r="P657" s="7">
        <v>10.136021993378479</v>
      </c>
      <c r="Q657" s="7"/>
    </row>
    <row r="658" spans="1:17">
      <c r="A658">
        <v>1</v>
      </c>
      <c r="B658" t="s">
        <v>121</v>
      </c>
      <c r="C658" t="s">
        <v>122</v>
      </c>
      <c r="D658">
        <v>2006</v>
      </c>
      <c r="E658" t="s">
        <v>219</v>
      </c>
      <c r="F658" t="s">
        <v>351</v>
      </c>
      <c r="G658" t="s">
        <v>238</v>
      </c>
      <c r="H658" t="s">
        <v>352</v>
      </c>
      <c r="I658" s="6">
        <v>48920</v>
      </c>
      <c r="J658" s="6">
        <v>10678</v>
      </c>
      <c r="K658" s="6">
        <v>3608</v>
      </c>
      <c r="L658" s="55">
        <v>954</v>
      </c>
      <c r="M658" s="6"/>
      <c r="N658" s="55">
        <v>465112</v>
      </c>
      <c r="O658" s="54">
        <v>6287</v>
      </c>
      <c r="P658" s="7">
        <v>10.367174859377757</v>
      </c>
      <c r="Q658" s="7"/>
    </row>
    <row r="659" spans="1:17">
      <c r="A659">
        <v>1</v>
      </c>
      <c r="B659" t="s">
        <v>121</v>
      </c>
      <c r="C659" t="s">
        <v>122</v>
      </c>
      <c r="D659">
        <v>2007</v>
      </c>
      <c r="E659" t="s">
        <v>219</v>
      </c>
      <c r="F659" t="s">
        <v>351</v>
      </c>
      <c r="G659" t="s">
        <v>238</v>
      </c>
      <c r="H659" t="s">
        <v>352</v>
      </c>
      <c r="I659" s="6">
        <v>49813</v>
      </c>
      <c r="J659" s="6">
        <v>11105</v>
      </c>
      <c r="K659" s="6">
        <v>3803</v>
      </c>
      <c r="L659" s="55">
        <v>1001</v>
      </c>
      <c r="M659" s="6"/>
      <c r="N659" s="55">
        <v>472048</v>
      </c>
      <c r="O659" s="54">
        <v>4505</v>
      </c>
      <c r="P659" s="7">
        <v>10.662017108919523</v>
      </c>
      <c r="Q659" s="18"/>
    </row>
    <row r="660" spans="1:17">
      <c r="A660">
        <v>1</v>
      </c>
      <c r="B660" t="s">
        <v>121</v>
      </c>
      <c r="C660" t="s">
        <v>122</v>
      </c>
      <c r="D660">
        <v>2008</v>
      </c>
      <c r="E660" t="s">
        <v>219</v>
      </c>
      <c r="F660" t="s">
        <v>351</v>
      </c>
      <c r="G660" t="s">
        <v>238</v>
      </c>
      <c r="H660" t="s">
        <v>352</v>
      </c>
      <c r="I660" s="6">
        <v>52556</v>
      </c>
      <c r="J660" s="6">
        <v>11790</v>
      </c>
      <c r="K660" s="6">
        <v>3987</v>
      </c>
      <c r="L660" s="55">
        <v>1069</v>
      </c>
      <c r="M660" s="6"/>
      <c r="N660" s="55">
        <v>487346</v>
      </c>
      <c r="O660" s="54">
        <v>3457</v>
      </c>
      <c r="P660" s="7">
        <v>10.654207206609874</v>
      </c>
      <c r="Q660" s="7"/>
    </row>
    <row r="661" spans="1:17">
      <c r="A661">
        <v>1</v>
      </c>
      <c r="B661" t="s">
        <v>121</v>
      </c>
      <c r="C661" t="s">
        <v>122</v>
      </c>
      <c r="D661">
        <v>2009</v>
      </c>
      <c r="E661" t="s">
        <v>219</v>
      </c>
      <c r="F661" t="s">
        <v>351</v>
      </c>
      <c r="G661" t="s">
        <v>238</v>
      </c>
      <c r="H661" t="s">
        <v>352</v>
      </c>
      <c r="I661" s="6">
        <v>55487</v>
      </c>
      <c r="J661" s="6">
        <v>12541</v>
      </c>
      <c r="K661" s="6">
        <v>4141</v>
      </c>
      <c r="L661" s="55">
        <v>1107</v>
      </c>
      <c r="M661" s="6"/>
      <c r="N661" s="55">
        <v>496313</v>
      </c>
      <c r="O661" s="54">
        <v>3418</v>
      </c>
      <c r="P661" s="7">
        <v>10.861168573784484</v>
      </c>
      <c r="Q661" s="7"/>
    </row>
    <row r="662" spans="1:17">
      <c r="A662">
        <v>1</v>
      </c>
      <c r="B662" t="s">
        <v>121</v>
      </c>
      <c r="C662" t="s">
        <v>122</v>
      </c>
      <c r="D662">
        <v>2010</v>
      </c>
      <c r="E662" t="s">
        <v>219</v>
      </c>
      <c r="F662" t="s">
        <v>351</v>
      </c>
      <c r="G662" t="s">
        <v>238</v>
      </c>
      <c r="H662" t="s">
        <v>352</v>
      </c>
      <c r="I662" s="6">
        <v>54964</v>
      </c>
      <c r="J662" s="6">
        <v>12506</v>
      </c>
      <c r="K662" s="6">
        <v>4278</v>
      </c>
      <c r="L662" s="55">
        <v>1219</v>
      </c>
      <c r="M662" s="6"/>
      <c r="N662" s="55">
        <v>491239</v>
      </c>
      <c r="O662" s="54">
        <v>2648</v>
      </c>
      <c r="P662" s="7">
        <v>11.257367187737753</v>
      </c>
      <c r="Q662" s="7"/>
    </row>
    <row r="663" spans="1:17">
      <c r="A663">
        <v>1</v>
      </c>
      <c r="B663" t="s">
        <v>121</v>
      </c>
      <c r="C663" t="s">
        <v>122</v>
      </c>
      <c r="D663">
        <v>2011</v>
      </c>
      <c r="E663" t="s">
        <v>219</v>
      </c>
      <c r="F663" t="s">
        <v>351</v>
      </c>
      <c r="G663" t="s">
        <v>238</v>
      </c>
      <c r="H663" t="s">
        <v>352</v>
      </c>
      <c r="I663" s="6">
        <v>57403</v>
      </c>
      <c r="J663" s="6">
        <v>13067</v>
      </c>
      <c r="K663" s="6">
        <v>4459</v>
      </c>
      <c r="L663" s="55">
        <v>1268</v>
      </c>
      <c r="M663" s="6"/>
      <c r="N663" s="55">
        <v>511594</v>
      </c>
      <c r="O663" s="54">
        <v>2547</v>
      </c>
      <c r="P663" s="7">
        <v>11.249490882967555</v>
      </c>
      <c r="Q663" s="7"/>
    </row>
    <row r="664" spans="1:17">
      <c r="A664">
        <v>1</v>
      </c>
      <c r="B664" t="s">
        <v>121</v>
      </c>
      <c r="C664" t="s">
        <v>122</v>
      </c>
      <c r="D664">
        <v>2012</v>
      </c>
      <c r="E664" t="s">
        <v>219</v>
      </c>
      <c r="F664" t="s">
        <v>351</v>
      </c>
      <c r="G664" t="s">
        <v>238</v>
      </c>
      <c r="H664" t="s">
        <v>352</v>
      </c>
      <c r="I664" s="6">
        <v>58531</v>
      </c>
      <c r="J664" s="6">
        <v>13499</v>
      </c>
      <c r="K664" s="6">
        <v>4604</v>
      </c>
      <c r="L664" s="55">
        <v>1278</v>
      </c>
      <c r="M664" s="6"/>
      <c r="N664" s="55">
        <v>526012</v>
      </c>
      <c r="O664" s="54">
        <v>2354</v>
      </c>
      <c r="P664" s="7">
        <v>11.276561889177227</v>
      </c>
      <c r="Q664" s="7"/>
    </row>
    <row r="665" spans="1:17">
      <c r="A665">
        <v>1</v>
      </c>
      <c r="B665" t="s">
        <v>121</v>
      </c>
      <c r="C665" t="s">
        <v>122</v>
      </c>
      <c r="D665">
        <v>2013</v>
      </c>
      <c r="E665" t="s">
        <v>219</v>
      </c>
      <c r="F665" t="s">
        <v>351</v>
      </c>
      <c r="G665" t="s">
        <v>238</v>
      </c>
      <c r="H665" t="s">
        <v>352</v>
      </c>
      <c r="I665" s="6">
        <v>57474</v>
      </c>
      <c r="J665" s="6">
        <v>13302</v>
      </c>
      <c r="K665" s="6">
        <v>4441</v>
      </c>
      <c r="L665" s="55">
        <v>1366</v>
      </c>
      <c r="M665" s="6"/>
      <c r="N665" s="55">
        <v>503914</v>
      </c>
      <c r="O665" s="54">
        <v>1373</v>
      </c>
      <c r="P665" s="7">
        <v>11.177333297686658</v>
      </c>
      <c r="Q665" s="7"/>
    </row>
    <row r="666" spans="1:17">
      <c r="A666">
        <v>1</v>
      </c>
      <c r="B666" t="s">
        <v>121</v>
      </c>
      <c r="C666" t="s">
        <v>122</v>
      </c>
      <c r="D666">
        <v>2015</v>
      </c>
      <c r="E666" t="s">
        <v>219</v>
      </c>
      <c r="F666" t="s">
        <v>351</v>
      </c>
      <c r="G666" t="s">
        <v>238</v>
      </c>
      <c r="H666" t="s">
        <v>352</v>
      </c>
      <c r="I666" s="6">
        <v>60101</v>
      </c>
      <c r="J666" s="6">
        <v>13703</v>
      </c>
      <c r="K666" s="6">
        <v>4618</v>
      </c>
      <c r="L666" s="6">
        <v>1394</v>
      </c>
      <c r="M666" s="6"/>
      <c r="N666" s="55">
        <v>521136</v>
      </c>
      <c r="O666" s="54">
        <v>834</v>
      </c>
      <c r="P666" s="7">
        <v>11.436678798346801</v>
      </c>
      <c r="Q666" s="7"/>
    </row>
    <row r="667" spans="1:17" ht="15.6">
      <c r="A667" s="15">
        <v>1</v>
      </c>
      <c r="B667" s="15" t="s">
        <v>123</v>
      </c>
      <c r="C667" s="15" t="s">
        <v>124</v>
      </c>
      <c r="D667" s="15">
        <v>2007</v>
      </c>
      <c r="E667" s="15" t="s">
        <v>219</v>
      </c>
      <c r="F667" t="s">
        <v>353</v>
      </c>
      <c r="G667" s="5" t="s">
        <v>356</v>
      </c>
      <c r="H667" t="s">
        <v>357</v>
      </c>
      <c r="I667" s="9">
        <v>667</v>
      </c>
      <c r="J667" s="9"/>
      <c r="K667" s="9"/>
      <c r="L667" s="9"/>
      <c r="M667" s="9"/>
      <c r="N667" s="62"/>
      <c r="O667" s="63">
        <v>4</v>
      </c>
      <c r="P667" s="64">
        <v>10.199999999999999</v>
      </c>
      <c r="Q667" s="7"/>
    </row>
    <row r="668" spans="1:17">
      <c r="A668" s="15">
        <v>1</v>
      </c>
      <c r="B668" t="s">
        <v>123</v>
      </c>
      <c r="C668" t="s">
        <v>124</v>
      </c>
      <c r="D668">
        <v>2008</v>
      </c>
      <c r="E668" t="s">
        <v>219</v>
      </c>
      <c r="F668" t="s">
        <v>353</v>
      </c>
      <c r="G668" s="5" t="s">
        <v>356</v>
      </c>
      <c r="H668" t="s">
        <v>357</v>
      </c>
      <c r="I668" s="6">
        <v>687</v>
      </c>
      <c r="J668" s="6"/>
      <c r="K668" s="6"/>
      <c r="L668" s="6"/>
      <c r="M668" s="6"/>
      <c r="N668" s="6">
        <v>6964</v>
      </c>
      <c r="O668" s="6">
        <v>2</v>
      </c>
      <c r="P668" s="7">
        <v>9.867854064923872</v>
      </c>
      <c r="Q668" s="7"/>
    </row>
    <row r="669" spans="1:17">
      <c r="A669" s="15">
        <v>1</v>
      </c>
      <c r="B669" t="s">
        <v>123</v>
      </c>
      <c r="C669" t="s">
        <v>124</v>
      </c>
      <c r="D669">
        <v>2009</v>
      </c>
      <c r="E669" t="s">
        <v>219</v>
      </c>
      <c r="F669" t="s">
        <v>353</v>
      </c>
      <c r="G669" s="5" t="s">
        <v>356</v>
      </c>
      <c r="H669" t="s">
        <v>357</v>
      </c>
      <c r="I669" s="6">
        <v>717</v>
      </c>
      <c r="J669" s="6"/>
      <c r="K669" s="6"/>
      <c r="L669" s="6"/>
      <c r="M669" s="6"/>
      <c r="N669" s="6">
        <v>7423</v>
      </c>
      <c r="O669" s="6">
        <v>95</v>
      </c>
      <c r="P669" s="7">
        <v>9.7843886462882104</v>
      </c>
      <c r="Q669" s="7"/>
    </row>
    <row r="670" spans="1:17">
      <c r="A670" s="15">
        <v>1</v>
      </c>
      <c r="B670" t="s">
        <v>123</v>
      </c>
      <c r="C670" t="s">
        <v>124</v>
      </c>
      <c r="D670">
        <v>2010</v>
      </c>
      <c r="E670" t="s">
        <v>219</v>
      </c>
      <c r="F670" t="s">
        <v>353</v>
      </c>
      <c r="G670" s="5" t="s">
        <v>356</v>
      </c>
      <c r="H670" t="s">
        <v>357</v>
      </c>
      <c r="I670" s="44">
        <v>697</v>
      </c>
      <c r="J670" s="6"/>
      <c r="K670" s="6"/>
      <c r="L670" s="6"/>
      <c r="M670" s="6"/>
      <c r="N670" s="6">
        <v>7090</v>
      </c>
      <c r="O670" s="6">
        <v>0</v>
      </c>
      <c r="P670" s="65">
        <v>9.8000000000000007</v>
      </c>
      <c r="Q670" s="7"/>
    </row>
    <row r="671" spans="1:17">
      <c r="A671" s="15">
        <v>1</v>
      </c>
      <c r="B671" t="s">
        <v>123</v>
      </c>
      <c r="C671" t="s">
        <v>124</v>
      </c>
      <c r="D671">
        <v>2011</v>
      </c>
      <c r="E671" t="s">
        <v>219</v>
      </c>
      <c r="F671" t="s">
        <v>353</v>
      </c>
      <c r="G671" s="5" t="s">
        <v>354</v>
      </c>
      <c r="H671" t="s">
        <v>355</v>
      </c>
      <c r="I671" s="6">
        <v>729</v>
      </c>
      <c r="J671" s="6"/>
      <c r="K671" s="6"/>
      <c r="L671" s="6"/>
      <c r="M671" s="6"/>
      <c r="N671" s="6">
        <v>7182</v>
      </c>
      <c r="O671" s="6">
        <v>39</v>
      </c>
      <c r="P671" s="7">
        <v>10.205795884082319</v>
      </c>
      <c r="Q671" s="7"/>
    </row>
    <row r="672" spans="1:17">
      <c r="A672" s="15">
        <v>1</v>
      </c>
      <c r="B672" t="s">
        <v>123</v>
      </c>
      <c r="C672" t="s">
        <v>124</v>
      </c>
      <c r="D672">
        <v>2012</v>
      </c>
      <c r="E672" t="s">
        <v>219</v>
      </c>
      <c r="F672" t="s">
        <v>353</v>
      </c>
      <c r="G672" s="5" t="s">
        <v>354</v>
      </c>
      <c r="H672" t="s">
        <v>355</v>
      </c>
      <c r="I672">
        <v>698</v>
      </c>
      <c r="N672" s="6">
        <v>7134</v>
      </c>
      <c r="O672" s="6">
        <v>0</v>
      </c>
      <c r="P672" s="7">
        <v>9.7841323240818614</v>
      </c>
      <c r="Q672" s="7"/>
    </row>
    <row r="673" spans="1:17">
      <c r="A673">
        <v>1</v>
      </c>
      <c r="B673" t="s">
        <v>123</v>
      </c>
      <c r="C673" t="s">
        <v>124</v>
      </c>
      <c r="D673">
        <v>2014</v>
      </c>
      <c r="E673" t="s">
        <v>219</v>
      </c>
      <c r="F673" t="s">
        <v>353</v>
      </c>
      <c r="G673" s="5" t="s">
        <v>354</v>
      </c>
      <c r="H673" t="s">
        <v>355</v>
      </c>
      <c r="I673" s="6">
        <v>688</v>
      </c>
      <c r="J673" s="6"/>
      <c r="K673" s="6"/>
      <c r="L673" s="6"/>
      <c r="M673" s="6"/>
      <c r="N673" s="6">
        <v>7245</v>
      </c>
      <c r="O673" s="6">
        <v>0</v>
      </c>
      <c r="P673" s="7">
        <v>9.4962042788129732</v>
      </c>
      <c r="Q673" s="7"/>
    </row>
    <row r="674" spans="1:17">
      <c r="A674">
        <v>1</v>
      </c>
      <c r="B674" t="s">
        <v>125</v>
      </c>
      <c r="C674" t="s">
        <v>126</v>
      </c>
      <c r="D674">
        <v>2000</v>
      </c>
      <c r="E674" t="s">
        <v>219</v>
      </c>
      <c r="F674" t="s">
        <v>358</v>
      </c>
      <c r="G674" t="s">
        <v>238</v>
      </c>
      <c r="H674" t="s">
        <v>359</v>
      </c>
      <c r="I674">
        <v>255</v>
      </c>
      <c r="J674">
        <v>77</v>
      </c>
      <c r="K674">
        <v>27</v>
      </c>
      <c r="L674">
        <v>15</v>
      </c>
      <c r="N674">
        <v>4361</v>
      </c>
      <c r="O674">
        <v>7</v>
      </c>
      <c r="P674" s="7">
        <v>5.8566835094166283</v>
      </c>
      <c r="Q674" s="7"/>
    </row>
    <row r="675" spans="1:17">
      <c r="A675">
        <v>1</v>
      </c>
      <c r="B675" t="s">
        <v>125</v>
      </c>
      <c r="C675" t="s">
        <v>126</v>
      </c>
      <c r="D675">
        <v>2001</v>
      </c>
      <c r="E675" t="s">
        <v>219</v>
      </c>
      <c r="F675" t="s">
        <v>358</v>
      </c>
      <c r="G675" t="s">
        <v>238</v>
      </c>
      <c r="H675" t="s">
        <v>359</v>
      </c>
      <c r="I675" s="6">
        <v>232</v>
      </c>
      <c r="J675" s="6">
        <v>78</v>
      </c>
      <c r="K675" s="6">
        <v>29</v>
      </c>
      <c r="L675" s="6">
        <v>13</v>
      </c>
      <c r="M675" s="6"/>
      <c r="N675" s="6">
        <v>3935</v>
      </c>
      <c r="O675" s="6">
        <v>9</v>
      </c>
      <c r="P675" s="7">
        <v>5.9093224656138563</v>
      </c>
      <c r="Q675" s="18"/>
    </row>
    <row r="676" spans="1:17">
      <c r="A676">
        <v>1</v>
      </c>
      <c r="B676" t="s">
        <v>125</v>
      </c>
      <c r="C676" t="s">
        <v>126</v>
      </c>
      <c r="D676">
        <v>2002</v>
      </c>
      <c r="E676" t="s">
        <v>219</v>
      </c>
      <c r="F676" t="s">
        <v>358</v>
      </c>
      <c r="G676" t="s">
        <v>238</v>
      </c>
      <c r="H676" t="s">
        <v>359</v>
      </c>
      <c r="I676" s="6">
        <v>232</v>
      </c>
      <c r="J676" s="6">
        <v>63</v>
      </c>
      <c r="K676" s="6">
        <v>25</v>
      </c>
      <c r="L676" s="6">
        <v>8</v>
      </c>
      <c r="M676" s="6"/>
      <c r="N676" s="6">
        <v>3905</v>
      </c>
      <c r="O676" s="6">
        <v>3</v>
      </c>
      <c r="P676" s="7">
        <v>5.9456688877498722</v>
      </c>
      <c r="Q676" s="18"/>
    </row>
    <row r="677" spans="1:17">
      <c r="A677">
        <v>1</v>
      </c>
      <c r="B677" t="s">
        <v>125</v>
      </c>
      <c r="C677" t="s">
        <v>126</v>
      </c>
      <c r="D677">
        <v>2003</v>
      </c>
      <c r="E677" t="s">
        <v>219</v>
      </c>
      <c r="F677" t="s">
        <v>358</v>
      </c>
      <c r="G677" t="s">
        <v>238</v>
      </c>
      <c r="H677" t="s">
        <v>359</v>
      </c>
      <c r="I677" s="6">
        <v>284</v>
      </c>
      <c r="J677" s="6">
        <v>91</v>
      </c>
      <c r="K677" s="6">
        <v>38</v>
      </c>
      <c r="L677" s="6">
        <v>17</v>
      </c>
      <c r="M677" s="6"/>
      <c r="N677" s="6">
        <v>4036</v>
      </c>
      <c r="O677" s="6">
        <v>9</v>
      </c>
      <c r="P677" s="7">
        <v>7.0523963248075487</v>
      </c>
      <c r="Q677" s="18"/>
    </row>
    <row r="678" spans="1:17">
      <c r="A678">
        <v>1</v>
      </c>
      <c r="B678" t="s">
        <v>125</v>
      </c>
      <c r="C678" t="s">
        <v>126</v>
      </c>
      <c r="D678">
        <v>2004</v>
      </c>
      <c r="E678" t="s">
        <v>219</v>
      </c>
      <c r="F678" t="s">
        <v>358</v>
      </c>
      <c r="G678" t="s">
        <v>238</v>
      </c>
      <c r="H678" t="s">
        <v>359</v>
      </c>
      <c r="I678" s="6">
        <v>301</v>
      </c>
      <c r="J678" s="6">
        <v>93</v>
      </c>
      <c r="K678" s="6">
        <v>35</v>
      </c>
      <c r="L678" s="6">
        <v>10</v>
      </c>
      <c r="M678" s="6"/>
      <c r="N678" s="6">
        <v>3887</v>
      </c>
      <c r="O678" s="6">
        <v>3</v>
      </c>
      <c r="P678" s="7">
        <v>7.7497425334706493</v>
      </c>
      <c r="Q678" s="18"/>
    </row>
    <row r="679" spans="1:17">
      <c r="A679">
        <v>1</v>
      </c>
      <c r="B679" t="s">
        <v>125</v>
      </c>
      <c r="C679" t="s">
        <v>126</v>
      </c>
      <c r="D679">
        <v>2005</v>
      </c>
      <c r="E679" t="s">
        <v>219</v>
      </c>
      <c r="F679" t="s">
        <v>358</v>
      </c>
      <c r="G679" t="s">
        <v>238</v>
      </c>
      <c r="H679" t="s">
        <v>359</v>
      </c>
      <c r="I679" s="6">
        <v>251</v>
      </c>
      <c r="J679" s="6">
        <v>63</v>
      </c>
      <c r="K679" s="6">
        <v>25</v>
      </c>
      <c r="L679" s="6">
        <v>13</v>
      </c>
      <c r="M679" s="6"/>
      <c r="N679" s="6">
        <v>3857</v>
      </c>
      <c r="O679" s="6">
        <v>4</v>
      </c>
      <c r="P679" s="7">
        <v>6.5144043602387747</v>
      </c>
      <c r="Q679" s="18"/>
    </row>
    <row r="680" spans="1:17">
      <c r="A680">
        <v>1</v>
      </c>
      <c r="B680" t="s">
        <v>125</v>
      </c>
      <c r="C680" t="s">
        <v>126</v>
      </c>
      <c r="D680">
        <v>2006</v>
      </c>
      <c r="E680" t="s">
        <v>219</v>
      </c>
      <c r="F680" t="s">
        <v>358</v>
      </c>
      <c r="G680" t="s">
        <v>238</v>
      </c>
      <c r="H680" t="s">
        <v>359</v>
      </c>
      <c r="I680" s="6">
        <v>250</v>
      </c>
      <c r="J680" s="6">
        <v>70</v>
      </c>
      <c r="K680" s="6">
        <v>26</v>
      </c>
      <c r="L680" s="6">
        <v>8</v>
      </c>
      <c r="M680" s="6"/>
      <c r="N680" s="6">
        <v>3880</v>
      </c>
      <c r="O680" s="6">
        <v>4</v>
      </c>
      <c r="P680" s="7">
        <v>6.4499484004127972</v>
      </c>
      <c r="Q680" s="18"/>
    </row>
    <row r="681" spans="1:17">
      <c r="A681">
        <v>1</v>
      </c>
      <c r="B681" t="s">
        <v>125</v>
      </c>
      <c r="C681" t="s">
        <v>126</v>
      </c>
      <c r="D681">
        <v>2007</v>
      </c>
      <c r="E681" t="s">
        <v>219</v>
      </c>
      <c r="F681" t="s">
        <v>358</v>
      </c>
      <c r="G681" t="s">
        <v>238</v>
      </c>
      <c r="H681" t="s">
        <v>359</v>
      </c>
      <c r="I681" s="6">
        <v>249</v>
      </c>
      <c r="J681" s="6">
        <v>63</v>
      </c>
      <c r="K681" s="6">
        <v>29</v>
      </c>
      <c r="L681" s="6">
        <v>12</v>
      </c>
      <c r="M681" s="6"/>
      <c r="N681" s="6">
        <v>3886</v>
      </c>
      <c r="O681" s="6">
        <v>20</v>
      </c>
      <c r="P681" s="7">
        <v>6.4407656492498706</v>
      </c>
      <c r="Q681" s="18"/>
    </row>
    <row r="682" spans="1:17">
      <c r="A682">
        <v>1</v>
      </c>
      <c r="B682" t="s">
        <v>125</v>
      </c>
      <c r="C682" t="s">
        <v>126</v>
      </c>
      <c r="D682">
        <v>2008</v>
      </c>
      <c r="E682" t="s">
        <v>219</v>
      </c>
      <c r="F682" t="s">
        <v>358</v>
      </c>
      <c r="G682" t="s">
        <v>238</v>
      </c>
      <c r="H682" t="s">
        <v>359</v>
      </c>
      <c r="I682" s="6">
        <v>283</v>
      </c>
      <c r="J682" s="6">
        <v>91</v>
      </c>
      <c r="K682" s="6">
        <v>41</v>
      </c>
      <c r="L682" s="6">
        <v>22</v>
      </c>
      <c r="M682" s="6"/>
      <c r="N682" s="6">
        <v>4199</v>
      </c>
      <c r="O682" s="6">
        <v>20</v>
      </c>
      <c r="P682" s="7">
        <v>6.7719550131610431</v>
      </c>
      <c r="Q682" s="18"/>
    </row>
    <row r="683" spans="1:17">
      <c r="A683">
        <v>1</v>
      </c>
      <c r="B683" t="s">
        <v>125</v>
      </c>
      <c r="C683" t="s">
        <v>126</v>
      </c>
      <c r="D683">
        <v>2009</v>
      </c>
      <c r="E683" t="s">
        <v>219</v>
      </c>
      <c r="F683" t="s">
        <v>358</v>
      </c>
      <c r="G683" t="s">
        <v>238</v>
      </c>
      <c r="H683" t="s">
        <v>359</v>
      </c>
      <c r="I683" s="6">
        <v>304</v>
      </c>
      <c r="J683" s="6">
        <v>80</v>
      </c>
      <c r="K683" s="6">
        <v>37</v>
      </c>
      <c r="L683" s="6">
        <v>15</v>
      </c>
      <c r="M683" s="6"/>
      <c r="N683" s="6">
        <v>4152</v>
      </c>
      <c r="O683" s="6">
        <v>6</v>
      </c>
      <c r="P683" s="7">
        <v>7.3323685479980707</v>
      </c>
      <c r="Q683" s="18"/>
    </row>
    <row r="684" spans="1:17">
      <c r="A684">
        <v>1</v>
      </c>
      <c r="B684" t="s">
        <v>125</v>
      </c>
      <c r="C684" t="s">
        <v>126</v>
      </c>
      <c r="D684">
        <v>2010</v>
      </c>
      <c r="E684" t="s">
        <v>219</v>
      </c>
      <c r="F684" t="s">
        <v>358</v>
      </c>
      <c r="G684" t="s">
        <v>238</v>
      </c>
      <c r="H684" t="s">
        <v>359</v>
      </c>
      <c r="I684" s="6">
        <v>291</v>
      </c>
      <c r="J684" s="6">
        <v>79</v>
      </c>
      <c r="K684" s="6">
        <v>31</v>
      </c>
      <c r="L684" s="6">
        <v>9</v>
      </c>
      <c r="M684" s="6"/>
      <c r="N684" s="6">
        <v>4018</v>
      </c>
      <c r="O684" s="6">
        <v>1</v>
      </c>
      <c r="P684" s="7">
        <v>7.2442120985810305</v>
      </c>
      <c r="Q684" s="18"/>
    </row>
    <row r="685" spans="1:17">
      <c r="A685">
        <v>1</v>
      </c>
      <c r="B685" t="s">
        <v>125</v>
      </c>
      <c r="C685" t="s">
        <v>126</v>
      </c>
      <c r="D685">
        <v>2011</v>
      </c>
      <c r="E685" t="s">
        <v>219</v>
      </c>
      <c r="F685" t="s">
        <v>358</v>
      </c>
      <c r="G685" t="s">
        <v>238</v>
      </c>
      <c r="H685" t="s">
        <v>359</v>
      </c>
      <c r="I685" s="6">
        <v>333</v>
      </c>
      <c r="J685" s="6">
        <v>120</v>
      </c>
      <c r="K685" s="6">
        <v>56</v>
      </c>
      <c r="L685" s="6">
        <v>20</v>
      </c>
      <c r="M685" s="6"/>
      <c r="N685" s="6">
        <v>4283</v>
      </c>
      <c r="O685" s="6">
        <v>4</v>
      </c>
      <c r="P685" s="7">
        <v>7.7821921009581674</v>
      </c>
      <c r="Q685" s="18"/>
    </row>
    <row r="686" spans="1:17">
      <c r="A686">
        <v>1</v>
      </c>
      <c r="B686" t="s">
        <v>125</v>
      </c>
      <c r="C686" t="s">
        <v>126</v>
      </c>
      <c r="D686">
        <v>2012</v>
      </c>
      <c r="E686" t="s">
        <v>219</v>
      </c>
      <c r="F686" t="s">
        <v>358</v>
      </c>
      <c r="G686" t="s">
        <v>238</v>
      </c>
      <c r="H686" t="s">
        <v>359</v>
      </c>
      <c r="I686" s="6">
        <v>297</v>
      </c>
      <c r="J686" s="6">
        <v>95</v>
      </c>
      <c r="K686" s="6">
        <v>38</v>
      </c>
      <c r="L686" s="6">
        <v>13</v>
      </c>
      <c r="M686" s="6"/>
      <c r="N686" s="6">
        <v>4239</v>
      </c>
      <c r="O686" s="6">
        <v>0</v>
      </c>
      <c r="P686" s="7">
        <v>7.0063694267515926</v>
      </c>
      <c r="Q686" s="18"/>
    </row>
    <row r="687" spans="1:17">
      <c r="A687">
        <v>1</v>
      </c>
      <c r="B687" t="s">
        <v>125</v>
      </c>
      <c r="C687" t="s">
        <v>126</v>
      </c>
      <c r="D687">
        <v>2013</v>
      </c>
      <c r="E687" t="s">
        <v>219</v>
      </c>
      <c r="F687" t="s">
        <v>358</v>
      </c>
      <c r="G687" t="s">
        <v>238</v>
      </c>
      <c r="H687" t="s">
        <v>359</v>
      </c>
      <c r="I687" s="6">
        <v>274</v>
      </c>
      <c r="J687" s="6">
        <v>75</v>
      </c>
      <c r="K687" s="6">
        <v>34</v>
      </c>
      <c r="L687" s="6">
        <v>17</v>
      </c>
      <c r="M687" s="6"/>
      <c r="N687" s="6">
        <v>4127</v>
      </c>
      <c r="O687" s="6">
        <v>6</v>
      </c>
      <c r="P687" s="7">
        <v>6.6488716330987625</v>
      </c>
      <c r="Q687" s="18"/>
    </row>
    <row r="688" spans="1:17">
      <c r="A688">
        <v>1</v>
      </c>
      <c r="B688" t="s">
        <v>125</v>
      </c>
      <c r="C688" t="s">
        <v>126</v>
      </c>
      <c r="D688">
        <v>2014</v>
      </c>
      <c r="E688" t="s">
        <v>219</v>
      </c>
      <c r="F688" t="s">
        <v>358</v>
      </c>
      <c r="G688" t="s">
        <v>238</v>
      </c>
      <c r="H688" t="s">
        <v>359</v>
      </c>
      <c r="I688" s="53">
        <v>279</v>
      </c>
      <c r="J688" s="6"/>
      <c r="K688" s="6"/>
      <c r="L688" s="6"/>
      <c r="M688" s="6"/>
      <c r="N688" s="51">
        <v>4308</v>
      </c>
      <c r="O688" s="6"/>
      <c r="P688" s="7">
        <v>6.5</v>
      </c>
      <c r="Q688" s="18"/>
    </row>
    <row r="689" spans="1:17">
      <c r="A689">
        <v>1</v>
      </c>
      <c r="B689" t="s">
        <v>125</v>
      </c>
      <c r="C689" t="s">
        <v>126</v>
      </c>
      <c r="D689">
        <v>2015</v>
      </c>
      <c r="E689" t="s">
        <v>219</v>
      </c>
      <c r="F689" t="s">
        <v>358</v>
      </c>
      <c r="G689" t="s">
        <v>238</v>
      </c>
      <c r="H689" t="s">
        <v>359</v>
      </c>
      <c r="I689" s="53">
        <v>279</v>
      </c>
      <c r="J689" s="9"/>
      <c r="K689" s="9"/>
      <c r="L689" s="9"/>
      <c r="M689" s="9"/>
      <c r="N689" s="53">
        <v>4435</v>
      </c>
      <c r="O689" s="6"/>
      <c r="P689" s="7">
        <v>6.3</v>
      </c>
      <c r="Q689" s="18"/>
    </row>
    <row r="690" spans="1:17">
      <c r="A690" s="15">
        <v>2</v>
      </c>
      <c r="B690" s="15" t="s">
        <v>127</v>
      </c>
      <c r="C690" s="15" t="s">
        <v>128</v>
      </c>
      <c r="D690" s="15">
        <v>2000</v>
      </c>
      <c r="E690" t="s">
        <v>219</v>
      </c>
      <c r="F690" t="s">
        <v>360</v>
      </c>
      <c r="G690" s="5" t="s">
        <v>129</v>
      </c>
      <c r="H690" t="s">
        <v>361</v>
      </c>
      <c r="I690" s="9"/>
      <c r="J690" s="9"/>
      <c r="K690" s="9"/>
      <c r="L690" s="9"/>
      <c r="M690" s="9"/>
      <c r="N690" s="47">
        <v>16771.809999999998</v>
      </c>
      <c r="O690" s="9"/>
      <c r="P690" s="18">
        <v>12.9</v>
      </c>
      <c r="Q690" s="18"/>
    </row>
    <row r="691" spans="1:17">
      <c r="A691" s="15">
        <v>2</v>
      </c>
      <c r="B691" t="s">
        <v>127</v>
      </c>
      <c r="C691" t="s">
        <v>128</v>
      </c>
      <c r="D691">
        <v>2001</v>
      </c>
      <c r="E691" t="s">
        <v>219</v>
      </c>
      <c r="F691" t="s">
        <v>360</v>
      </c>
      <c r="G691" s="5" t="s">
        <v>129</v>
      </c>
      <c r="H691" t="s">
        <v>361</v>
      </c>
      <c r="I691" s="6"/>
      <c r="J691" s="6"/>
      <c r="K691" s="6"/>
      <c r="L691" s="6"/>
      <c r="M691" s="6"/>
      <c r="N691" s="47">
        <v>16771.809999999998</v>
      </c>
      <c r="O691" s="6"/>
      <c r="P691" s="7">
        <v>12.9</v>
      </c>
      <c r="Q691" s="41"/>
    </row>
    <row r="692" spans="1:17">
      <c r="A692" s="15">
        <v>2</v>
      </c>
      <c r="B692" t="s">
        <v>127</v>
      </c>
      <c r="C692" t="s">
        <v>128</v>
      </c>
      <c r="D692">
        <v>2002</v>
      </c>
      <c r="E692" t="s">
        <v>219</v>
      </c>
      <c r="F692" t="s">
        <v>360</v>
      </c>
      <c r="G692" s="5" t="s">
        <v>129</v>
      </c>
      <c r="H692" t="s">
        <v>361</v>
      </c>
      <c r="I692" s="6"/>
      <c r="J692" s="6"/>
      <c r="K692" s="6"/>
      <c r="L692" s="36"/>
      <c r="M692" s="36"/>
      <c r="N692" s="47">
        <v>16771.809999999998</v>
      </c>
      <c r="O692" s="6"/>
      <c r="P692" s="7">
        <v>13</v>
      </c>
      <c r="Q692" s="41"/>
    </row>
    <row r="693" spans="1:17" ht="15.6">
      <c r="A693" s="15">
        <v>2</v>
      </c>
      <c r="B693" t="s">
        <v>127</v>
      </c>
      <c r="C693" t="s">
        <v>128</v>
      </c>
      <c r="D693">
        <v>2003</v>
      </c>
      <c r="E693" t="s">
        <v>219</v>
      </c>
      <c r="F693" t="s">
        <v>360</v>
      </c>
      <c r="G693" s="5" t="s">
        <v>129</v>
      </c>
      <c r="H693" t="s">
        <v>361</v>
      </c>
      <c r="I693" s="6"/>
      <c r="J693" s="6"/>
      <c r="K693" s="6"/>
      <c r="L693" s="36"/>
      <c r="M693" s="37"/>
      <c r="N693" s="47">
        <v>16771.809999999998</v>
      </c>
      <c r="O693" s="6"/>
      <c r="P693" s="7">
        <v>13.8</v>
      </c>
      <c r="Q693" s="41"/>
    </row>
    <row r="694" spans="1:17" ht="15.6">
      <c r="A694" s="15">
        <v>2</v>
      </c>
      <c r="B694" t="s">
        <v>127</v>
      </c>
      <c r="C694" t="s">
        <v>128</v>
      </c>
      <c r="D694">
        <v>2004</v>
      </c>
      <c r="E694" t="s">
        <v>219</v>
      </c>
      <c r="F694" t="s">
        <v>360</v>
      </c>
      <c r="G694" s="5" t="s">
        <v>129</v>
      </c>
      <c r="H694" t="s">
        <v>361</v>
      </c>
      <c r="I694" s="6"/>
      <c r="J694" s="6"/>
      <c r="K694" s="6"/>
      <c r="L694" s="36"/>
      <c r="M694" s="37"/>
      <c r="N694" s="47">
        <v>16771.809999999998</v>
      </c>
      <c r="O694" s="6"/>
      <c r="P694" s="7">
        <v>14.3</v>
      </c>
      <c r="Q694" s="41"/>
    </row>
    <row r="695" spans="1:17" ht="15.6">
      <c r="A695" s="15">
        <v>1</v>
      </c>
      <c r="B695" t="s">
        <v>127</v>
      </c>
      <c r="C695" t="s">
        <v>128</v>
      </c>
      <c r="D695">
        <v>2005</v>
      </c>
      <c r="E695" t="s">
        <v>219</v>
      </c>
      <c r="F695" t="s">
        <v>360</v>
      </c>
      <c r="G695" s="5" t="s">
        <v>129</v>
      </c>
      <c r="H695" t="s">
        <v>361</v>
      </c>
      <c r="I695" s="6"/>
      <c r="J695" s="6"/>
      <c r="K695" s="6"/>
      <c r="L695" s="36"/>
      <c r="M695" s="37"/>
      <c r="N695" s="47">
        <v>16771.809999999998</v>
      </c>
      <c r="O695" s="6"/>
      <c r="P695" s="7">
        <v>15.8</v>
      </c>
      <c r="Q695" s="41"/>
    </row>
    <row r="696" spans="1:17" ht="15.6">
      <c r="A696" s="15">
        <v>1</v>
      </c>
      <c r="B696" t="s">
        <v>127</v>
      </c>
      <c r="C696" t="s">
        <v>128</v>
      </c>
      <c r="D696">
        <v>2006</v>
      </c>
      <c r="E696" t="s">
        <v>219</v>
      </c>
      <c r="F696" t="s">
        <v>360</v>
      </c>
      <c r="G696" s="5" t="s">
        <v>129</v>
      </c>
      <c r="H696" t="s">
        <v>361</v>
      </c>
      <c r="I696" s="6"/>
      <c r="J696" s="6"/>
      <c r="K696" s="6"/>
      <c r="L696" s="36"/>
      <c r="M696" s="37"/>
      <c r="N696" s="6">
        <v>17604</v>
      </c>
      <c r="O696" s="6"/>
      <c r="P696" s="7">
        <v>14.3</v>
      </c>
      <c r="Q696" s="41"/>
    </row>
    <row r="697" spans="1:17" ht="15.6">
      <c r="A697" s="15">
        <v>1</v>
      </c>
      <c r="B697" t="s">
        <v>127</v>
      </c>
      <c r="C697" t="s">
        <v>128</v>
      </c>
      <c r="D697">
        <v>2007</v>
      </c>
      <c r="E697" t="s">
        <v>219</v>
      </c>
      <c r="F697" t="s">
        <v>360</v>
      </c>
      <c r="G697" s="5" t="s">
        <v>129</v>
      </c>
      <c r="H697" t="s">
        <v>361</v>
      </c>
      <c r="I697" s="6"/>
      <c r="J697" s="6"/>
      <c r="K697" s="6"/>
      <c r="L697" s="36"/>
      <c r="M697" s="37"/>
      <c r="N697" s="6">
        <v>17034</v>
      </c>
      <c r="O697" s="6"/>
      <c r="P697" s="7">
        <v>15.7</v>
      </c>
      <c r="Q697" s="41"/>
    </row>
    <row r="698" spans="1:17" ht="15.6">
      <c r="A698" s="15">
        <v>1</v>
      </c>
      <c r="B698" t="s">
        <v>127</v>
      </c>
      <c r="C698" t="s">
        <v>128</v>
      </c>
      <c r="D698">
        <v>2008</v>
      </c>
      <c r="E698" t="s">
        <v>219</v>
      </c>
      <c r="F698" t="s">
        <v>360</v>
      </c>
      <c r="G698" s="5" t="s">
        <v>129</v>
      </c>
      <c r="H698" t="s">
        <v>361</v>
      </c>
      <c r="I698" s="6"/>
      <c r="J698" s="6"/>
      <c r="K698" s="6"/>
      <c r="L698" s="36"/>
      <c r="M698" s="37"/>
      <c r="N698" s="6">
        <v>16372</v>
      </c>
      <c r="O698" s="6"/>
      <c r="P698" s="7">
        <v>14.9</v>
      </c>
      <c r="Q698" s="41"/>
    </row>
    <row r="699" spans="1:17" ht="15.6">
      <c r="A699" s="15">
        <v>1</v>
      </c>
      <c r="B699" t="s">
        <v>127</v>
      </c>
      <c r="C699" t="s">
        <v>128</v>
      </c>
      <c r="D699">
        <v>2009</v>
      </c>
      <c r="E699" t="s">
        <v>219</v>
      </c>
      <c r="F699" t="s">
        <v>360</v>
      </c>
      <c r="G699" s="5" t="s">
        <v>129</v>
      </c>
      <c r="H699" t="s">
        <v>361</v>
      </c>
      <c r="I699" s="6"/>
      <c r="J699" s="6"/>
      <c r="K699" s="6"/>
      <c r="L699" s="36"/>
      <c r="M699" s="37"/>
      <c r="N699" s="6">
        <v>15344</v>
      </c>
      <c r="O699" s="6"/>
      <c r="P699" s="7">
        <v>16.399999999999999</v>
      </c>
      <c r="Q699" s="41"/>
    </row>
    <row r="700" spans="1:17" ht="15.6">
      <c r="A700" s="15">
        <v>1</v>
      </c>
      <c r="B700" t="s">
        <v>127</v>
      </c>
      <c r="C700" t="s">
        <v>128</v>
      </c>
      <c r="D700">
        <v>2010</v>
      </c>
      <c r="E700" t="s">
        <v>219</v>
      </c>
      <c r="F700" t="s">
        <v>360</v>
      </c>
      <c r="G700" s="5" t="s">
        <v>129</v>
      </c>
      <c r="H700" t="s">
        <v>361</v>
      </c>
      <c r="I700" s="6"/>
      <c r="J700" s="6"/>
      <c r="K700" s="6"/>
      <c r="L700" s="36"/>
      <c r="M700" s="37"/>
      <c r="N700" s="6">
        <v>15005</v>
      </c>
      <c r="O700" s="6"/>
      <c r="P700" s="7">
        <v>17.100000000000001</v>
      </c>
      <c r="Q700" s="41"/>
    </row>
    <row r="701" spans="1:17" ht="15.6">
      <c r="A701" s="15">
        <v>1</v>
      </c>
      <c r="B701" t="s">
        <v>127</v>
      </c>
      <c r="C701" t="s">
        <v>128</v>
      </c>
      <c r="D701">
        <v>2011</v>
      </c>
      <c r="E701" t="s">
        <v>219</v>
      </c>
      <c r="F701" t="s">
        <v>360</v>
      </c>
      <c r="G701" s="5" t="s">
        <v>129</v>
      </c>
      <c r="H701" t="s">
        <v>361</v>
      </c>
      <c r="I701" s="6"/>
      <c r="J701" s="6"/>
      <c r="K701" s="6"/>
      <c r="L701" s="36"/>
      <c r="M701" s="37"/>
      <c r="N701" s="6">
        <v>14701</v>
      </c>
      <c r="O701" s="6"/>
      <c r="P701" s="7">
        <v>17</v>
      </c>
      <c r="Q701" s="7"/>
    </row>
    <row r="702" spans="1:17" ht="15.6">
      <c r="A702" s="15">
        <v>1</v>
      </c>
      <c r="B702" t="s">
        <v>127</v>
      </c>
      <c r="C702" t="s">
        <v>128</v>
      </c>
      <c r="D702">
        <v>2012</v>
      </c>
      <c r="E702" t="s">
        <v>219</v>
      </c>
      <c r="F702" t="s">
        <v>360</v>
      </c>
      <c r="G702" s="5" t="s">
        <v>129</v>
      </c>
      <c r="H702" t="s">
        <v>361</v>
      </c>
      <c r="I702" s="6"/>
      <c r="J702" s="6"/>
      <c r="K702" s="6"/>
      <c r="L702" s="36"/>
      <c r="M702" s="37"/>
      <c r="N702" s="6">
        <v>14494</v>
      </c>
      <c r="O702" s="6"/>
      <c r="P702" s="7">
        <v>17</v>
      </c>
      <c r="Q702" s="7"/>
    </row>
    <row r="703" spans="1:17">
      <c r="A703" s="15">
        <v>1</v>
      </c>
      <c r="B703" t="s">
        <v>127</v>
      </c>
      <c r="C703" t="s">
        <v>128</v>
      </c>
      <c r="D703">
        <v>2013</v>
      </c>
      <c r="E703" t="s">
        <v>219</v>
      </c>
      <c r="F703" t="s">
        <v>360</v>
      </c>
      <c r="G703" s="5" t="s">
        <v>129</v>
      </c>
      <c r="H703" t="s">
        <v>361</v>
      </c>
      <c r="I703" s="6"/>
      <c r="J703" s="6"/>
      <c r="K703" s="6"/>
      <c r="L703" s="6"/>
      <c r="M703" s="6"/>
      <c r="N703" s="6">
        <v>13688</v>
      </c>
      <c r="O703" s="6"/>
      <c r="P703" s="7">
        <v>16.7</v>
      </c>
      <c r="Q703" s="7"/>
    </row>
    <row r="704" spans="1:17">
      <c r="A704" s="15">
        <v>1</v>
      </c>
      <c r="B704" t="s">
        <v>127</v>
      </c>
      <c r="C704" t="s">
        <v>128</v>
      </c>
      <c r="D704">
        <v>2014</v>
      </c>
      <c r="E704" t="s">
        <v>219</v>
      </c>
      <c r="F704" t="s">
        <v>360</v>
      </c>
      <c r="G704" s="5" t="s">
        <v>129</v>
      </c>
      <c r="H704" t="s">
        <v>361</v>
      </c>
      <c r="I704" s="6"/>
      <c r="J704" s="6"/>
      <c r="K704" s="6"/>
      <c r="L704" s="6"/>
      <c r="M704" s="6"/>
      <c r="N704" s="6">
        <v>13415</v>
      </c>
      <c r="O704" s="6"/>
      <c r="P704" s="7">
        <v>16.899999999999999</v>
      </c>
      <c r="Q704" s="7"/>
    </row>
    <row r="705" spans="1:17">
      <c r="A705" s="15">
        <v>1</v>
      </c>
      <c r="B705" t="s">
        <v>127</v>
      </c>
      <c r="C705" t="s">
        <v>128</v>
      </c>
      <c r="D705">
        <v>2015</v>
      </c>
      <c r="E705" t="s">
        <v>219</v>
      </c>
      <c r="F705" t="s">
        <v>360</v>
      </c>
      <c r="G705" s="5" t="s">
        <v>129</v>
      </c>
      <c r="H705" t="s">
        <v>361</v>
      </c>
      <c r="I705" s="6"/>
      <c r="J705" s="6"/>
      <c r="K705" s="6"/>
      <c r="L705" s="6"/>
      <c r="M705" s="6"/>
      <c r="N705" s="6">
        <v>12738</v>
      </c>
      <c r="O705" s="6"/>
      <c r="P705" s="7">
        <v>17.3</v>
      </c>
      <c r="Q705" s="7"/>
    </row>
    <row r="706" spans="1:17">
      <c r="A706" s="15">
        <v>2</v>
      </c>
      <c r="B706" s="15" t="s">
        <v>130</v>
      </c>
      <c r="C706" t="s">
        <v>131</v>
      </c>
      <c r="D706">
        <v>2008</v>
      </c>
      <c r="E706" t="s">
        <v>219</v>
      </c>
      <c r="F706" t="s">
        <v>362</v>
      </c>
      <c r="G706" t="s">
        <v>238</v>
      </c>
      <c r="I706" s="6">
        <v>160942</v>
      </c>
      <c r="J706" s="6"/>
      <c r="K706" s="6"/>
      <c r="L706" s="6"/>
      <c r="M706" s="6"/>
      <c r="N706" s="58">
        <v>1978380</v>
      </c>
      <c r="O706" s="9">
        <v>4711</v>
      </c>
      <c r="P706" s="18">
        <f>(I706/(N706-O706))*100</f>
        <v>8.1544575103525467</v>
      </c>
      <c r="Q706" s="7"/>
    </row>
    <row r="707" spans="1:17">
      <c r="A707" s="15">
        <v>2</v>
      </c>
      <c r="B707" s="15" t="s">
        <v>130</v>
      </c>
      <c r="C707" t="s">
        <v>131</v>
      </c>
      <c r="D707">
        <v>2009</v>
      </c>
      <c r="E707" t="s">
        <v>219</v>
      </c>
      <c r="F707" t="s">
        <v>362</v>
      </c>
      <c r="G707" t="s">
        <v>238</v>
      </c>
      <c r="I707" s="6">
        <v>173974</v>
      </c>
      <c r="J707" s="6"/>
      <c r="K707" s="6"/>
      <c r="L707" s="6"/>
      <c r="M707" s="6"/>
      <c r="N707" s="58">
        <v>2058708</v>
      </c>
      <c r="O707" s="9">
        <v>3879</v>
      </c>
      <c r="P707" s="18">
        <f>(I707/(N707-O707))*100</f>
        <v>8.4665925972428848</v>
      </c>
      <c r="Q707" s="7"/>
    </row>
    <row r="708" spans="1:17">
      <c r="A708" s="15">
        <v>2</v>
      </c>
      <c r="B708" s="15" t="s">
        <v>130</v>
      </c>
      <c r="C708" t="s">
        <v>131</v>
      </c>
      <c r="D708">
        <v>2010</v>
      </c>
      <c r="E708" t="s">
        <v>219</v>
      </c>
      <c r="F708" t="s">
        <v>362</v>
      </c>
      <c r="G708" t="s">
        <v>238</v>
      </c>
      <c r="I708" s="6">
        <v>176551</v>
      </c>
      <c r="J708" s="6"/>
      <c r="K708" s="6"/>
      <c r="L708" s="6"/>
      <c r="M708" s="6"/>
      <c r="N708" s="58">
        <v>2073111</v>
      </c>
      <c r="O708" s="9">
        <v>2927</v>
      </c>
      <c r="P708" s="18">
        <f>(I708/(N708-O708))*100</f>
        <v>8.5282757474697899</v>
      </c>
      <c r="Q708" s="7"/>
    </row>
    <row r="709" spans="1:17">
      <c r="A709" s="15">
        <v>1</v>
      </c>
      <c r="B709" s="15" t="s">
        <v>130</v>
      </c>
      <c r="C709" t="s">
        <v>131</v>
      </c>
      <c r="D709">
        <v>2011</v>
      </c>
      <c r="E709" t="s">
        <v>219</v>
      </c>
      <c r="F709" t="s">
        <v>362</v>
      </c>
      <c r="G709" t="s">
        <v>238</v>
      </c>
      <c r="I709" s="6">
        <v>115439</v>
      </c>
      <c r="J709" s="6"/>
      <c r="K709" s="6"/>
      <c r="L709" s="6"/>
      <c r="M709" s="6"/>
      <c r="N709" s="58">
        <v>2167060</v>
      </c>
      <c r="O709" s="9">
        <v>131856</v>
      </c>
      <c r="P709" s="18">
        <f>(I709/(N709-O709))*100</f>
        <v>5.6721095280866187</v>
      </c>
      <c r="Q709" s="7"/>
    </row>
    <row r="710" spans="1:17">
      <c r="A710" s="15">
        <v>1</v>
      </c>
      <c r="B710" s="15" t="s">
        <v>130</v>
      </c>
      <c r="C710" t="s">
        <v>131</v>
      </c>
      <c r="D710">
        <v>2012</v>
      </c>
      <c r="E710" t="s">
        <v>219</v>
      </c>
      <c r="F710" t="s">
        <v>362</v>
      </c>
      <c r="G710" t="s">
        <v>238</v>
      </c>
      <c r="I710" s="6">
        <v>119899</v>
      </c>
      <c r="J710" s="6"/>
      <c r="K710" s="6"/>
      <c r="L710" s="6"/>
      <c r="M710" s="6"/>
      <c r="N710" s="58">
        <v>2206692</v>
      </c>
      <c r="O710" s="9">
        <v>129644</v>
      </c>
      <c r="P710" s="18">
        <f>(I710/(N710-O710))*100</f>
        <v>5.77256760556328</v>
      </c>
      <c r="Q710" s="7"/>
    </row>
    <row r="711" spans="1:17">
      <c r="A711" s="15">
        <v>1</v>
      </c>
      <c r="B711" s="15" t="s">
        <v>130</v>
      </c>
      <c r="C711" t="s">
        <v>131</v>
      </c>
      <c r="D711">
        <v>2013</v>
      </c>
      <c r="E711" t="s">
        <v>219</v>
      </c>
      <c r="F711" t="s">
        <v>362</v>
      </c>
      <c r="G711" t="s">
        <v>238</v>
      </c>
      <c r="I711" s="6">
        <v>121969</v>
      </c>
      <c r="J711" s="6"/>
      <c r="K711" s="6"/>
      <c r="L711" s="6"/>
      <c r="M711" s="6"/>
      <c r="N711" s="58">
        <v>2195073</v>
      </c>
      <c r="O711" s="9">
        <v>131346</v>
      </c>
      <c r="P711" s="18">
        <f>(I711/(N711-O711))*100</f>
        <v>5.9101324932997432</v>
      </c>
      <c r="Q711" s="7"/>
    </row>
    <row r="712" spans="1:17">
      <c r="A712" s="15">
        <v>1</v>
      </c>
      <c r="B712" s="15" t="s">
        <v>130</v>
      </c>
      <c r="C712" t="s">
        <v>131</v>
      </c>
      <c r="D712">
        <v>2014</v>
      </c>
      <c r="E712" t="s">
        <v>219</v>
      </c>
      <c r="F712" t="s">
        <v>362</v>
      </c>
      <c r="G712" t="s">
        <v>238</v>
      </c>
      <c r="I712" s="6">
        <v>124488</v>
      </c>
      <c r="J712" s="6"/>
      <c r="K712" s="6"/>
      <c r="L712" s="6"/>
      <c r="M712" s="38"/>
      <c r="N712" s="58">
        <v>2177319</v>
      </c>
      <c r="O712" s="9">
        <v>127926</v>
      </c>
      <c r="P712" s="18">
        <f>(I712/(N712-O712))*100</f>
        <v>6.0743839761334213</v>
      </c>
      <c r="Q712" s="7"/>
    </row>
    <row r="713" spans="1:17">
      <c r="A713" s="15">
        <v>1</v>
      </c>
      <c r="B713" s="15" t="s">
        <v>130</v>
      </c>
      <c r="C713" t="s">
        <v>131</v>
      </c>
      <c r="D713">
        <v>2015</v>
      </c>
      <c r="E713" t="s">
        <v>219</v>
      </c>
      <c r="F713" t="s">
        <v>362</v>
      </c>
      <c r="G713" t="s">
        <v>238</v>
      </c>
      <c r="I713" s="6">
        <v>124188</v>
      </c>
      <c r="J713" s="6"/>
      <c r="K713" s="6"/>
      <c r="L713" s="6"/>
      <c r="M713" s="6"/>
      <c r="N713" s="58">
        <v>2145199</v>
      </c>
      <c r="O713" s="9">
        <v>120421</v>
      </c>
      <c r="P713" s="18">
        <f>(I713/(N713-O713))*100</f>
        <v>6.1334131445521436</v>
      </c>
      <c r="Q713" s="7"/>
    </row>
    <row r="714" spans="1:17">
      <c r="A714" s="15">
        <v>1</v>
      </c>
      <c r="B714" t="s">
        <v>221</v>
      </c>
      <c r="C714" t="s">
        <v>225</v>
      </c>
      <c r="D714">
        <v>2003</v>
      </c>
      <c r="E714" t="s">
        <v>219</v>
      </c>
      <c r="F714" t="s">
        <v>363</v>
      </c>
      <c r="G714" t="s">
        <v>238</v>
      </c>
      <c r="I714" s="6">
        <v>49</v>
      </c>
      <c r="J714" s="6"/>
      <c r="K714" s="6"/>
      <c r="L714" s="6"/>
      <c r="M714" s="6"/>
      <c r="N714" s="6">
        <v>822</v>
      </c>
      <c r="O714" s="6">
        <v>0</v>
      </c>
      <c r="P714" s="7">
        <v>5.9610705596107056</v>
      </c>
      <c r="Q714" s="7"/>
    </row>
    <row r="715" spans="1:17">
      <c r="A715" s="15">
        <v>1</v>
      </c>
      <c r="B715" t="s">
        <v>221</v>
      </c>
      <c r="C715" t="s">
        <v>225</v>
      </c>
      <c r="D715">
        <v>2004</v>
      </c>
      <c r="E715" t="s">
        <v>219</v>
      </c>
      <c r="F715" t="s">
        <v>363</v>
      </c>
      <c r="G715" t="s">
        <v>238</v>
      </c>
      <c r="I715" s="6">
        <v>38</v>
      </c>
      <c r="J715" s="6"/>
      <c r="K715" s="6"/>
      <c r="L715" s="6"/>
      <c r="M715" s="6"/>
      <c r="N715" s="6">
        <v>817</v>
      </c>
      <c r="O715" s="6">
        <v>0</v>
      </c>
      <c r="P715" s="7">
        <v>4.6511627906976747</v>
      </c>
    </row>
    <row r="716" spans="1:17">
      <c r="A716" s="15">
        <v>1</v>
      </c>
      <c r="B716" t="s">
        <v>221</v>
      </c>
      <c r="C716" t="s">
        <v>225</v>
      </c>
      <c r="D716">
        <v>2005</v>
      </c>
      <c r="E716" t="s">
        <v>219</v>
      </c>
      <c r="F716" t="s">
        <v>363</v>
      </c>
      <c r="G716" t="s">
        <v>238</v>
      </c>
      <c r="I716" s="6">
        <v>50</v>
      </c>
      <c r="J716" s="6"/>
      <c r="K716" s="6"/>
      <c r="L716" s="6"/>
      <c r="M716" s="6"/>
      <c r="N716" s="6">
        <v>884</v>
      </c>
      <c r="O716" s="6">
        <v>0</v>
      </c>
      <c r="P716" s="7">
        <v>5.6561085972850682</v>
      </c>
    </row>
    <row r="717" spans="1:17">
      <c r="A717" s="15">
        <v>1</v>
      </c>
      <c r="B717" t="s">
        <v>221</v>
      </c>
      <c r="C717" t="s">
        <v>225</v>
      </c>
      <c r="D717">
        <v>2006</v>
      </c>
      <c r="E717" t="s">
        <v>219</v>
      </c>
      <c r="F717" t="s">
        <v>363</v>
      </c>
      <c r="G717" t="s">
        <v>238</v>
      </c>
      <c r="I717" s="6">
        <v>45</v>
      </c>
      <c r="J717" s="6"/>
      <c r="K717" s="6"/>
      <c r="L717" s="6"/>
      <c r="M717" s="6"/>
      <c r="N717" s="6">
        <v>878</v>
      </c>
      <c r="O717" s="6">
        <v>0</v>
      </c>
      <c r="P717" s="7">
        <v>5.1252847380410023</v>
      </c>
    </row>
    <row r="718" spans="1:17">
      <c r="A718" s="15">
        <v>1</v>
      </c>
      <c r="B718" t="s">
        <v>221</v>
      </c>
      <c r="C718" t="s">
        <v>225</v>
      </c>
      <c r="D718">
        <v>2007</v>
      </c>
      <c r="E718" t="s">
        <v>219</v>
      </c>
      <c r="F718" t="s">
        <v>363</v>
      </c>
      <c r="G718" t="s">
        <v>238</v>
      </c>
      <c r="I718" s="6">
        <v>46</v>
      </c>
      <c r="J718" s="6"/>
      <c r="K718" s="6"/>
      <c r="L718" s="6"/>
      <c r="M718" s="6"/>
      <c r="N718" s="6">
        <v>924</v>
      </c>
      <c r="O718" s="6">
        <v>0</v>
      </c>
      <c r="P718" s="7">
        <v>4.9783549783549788</v>
      </c>
    </row>
    <row r="719" spans="1:17">
      <c r="A719" s="15">
        <v>1</v>
      </c>
      <c r="B719" t="s">
        <v>221</v>
      </c>
      <c r="C719" t="s">
        <v>225</v>
      </c>
      <c r="D719">
        <v>2008</v>
      </c>
      <c r="E719" t="s">
        <v>219</v>
      </c>
      <c r="F719" t="s">
        <v>363</v>
      </c>
      <c r="G719" t="s">
        <v>238</v>
      </c>
      <c r="I719" s="6">
        <v>39</v>
      </c>
      <c r="J719" s="6"/>
      <c r="K719" s="6"/>
      <c r="L719" s="6"/>
      <c r="M719" s="6"/>
      <c r="N719" s="6">
        <v>965</v>
      </c>
      <c r="O719" s="6">
        <v>0</v>
      </c>
      <c r="P719" s="7">
        <v>4.0414507772020727</v>
      </c>
    </row>
    <row r="720" spans="1:17">
      <c r="A720" s="15">
        <v>1</v>
      </c>
      <c r="B720" t="s">
        <v>221</v>
      </c>
      <c r="C720" t="s">
        <v>225</v>
      </c>
      <c r="D720">
        <v>2009</v>
      </c>
      <c r="E720" t="s">
        <v>219</v>
      </c>
      <c r="F720" t="s">
        <v>363</v>
      </c>
      <c r="G720" t="s">
        <v>238</v>
      </c>
      <c r="I720" s="6">
        <v>55</v>
      </c>
      <c r="J720" s="6"/>
      <c r="K720" s="6"/>
      <c r="L720" s="6"/>
      <c r="M720" s="6"/>
      <c r="N720" s="6">
        <v>1003</v>
      </c>
      <c r="O720" s="6">
        <v>0</v>
      </c>
      <c r="P720" s="7">
        <v>5.483549351944168</v>
      </c>
    </row>
    <row r="721" spans="1:17">
      <c r="A721" s="15">
        <v>1</v>
      </c>
      <c r="B721" t="s">
        <v>221</v>
      </c>
      <c r="C721" t="s">
        <v>225</v>
      </c>
      <c r="D721">
        <v>2010</v>
      </c>
      <c r="E721" t="s">
        <v>219</v>
      </c>
      <c r="F721" t="s">
        <v>363</v>
      </c>
      <c r="G721" t="s">
        <v>238</v>
      </c>
      <c r="I721" s="6">
        <v>44</v>
      </c>
      <c r="J721" s="6"/>
      <c r="K721" s="6"/>
      <c r="L721" s="6"/>
      <c r="M721" s="6"/>
      <c r="N721" s="6">
        <v>958</v>
      </c>
      <c r="O721" s="6">
        <v>0</v>
      </c>
      <c r="P721" s="7">
        <v>4.5929018789144047</v>
      </c>
    </row>
    <row r="722" spans="1:17">
      <c r="A722" s="15">
        <v>1</v>
      </c>
      <c r="B722" t="s">
        <v>221</v>
      </c>
      <c r="C722" t="s">
        <v>225</v>
      </c>
      <c r="D722">
        <v>2011</v>
      </c>
      <c r="E722" t="s">
        <v>219</v>
      </c>
      <c r="F722" t="s">
        <v>363</v>
      </c>
      <c r="G722" t="s">
        <v>238</v>
      </c>
      <c r="I722" s="6">
        <v>78</v>
      </c>
      <c r="J722" s="6"/>
      <c r="K722" s="6"/>
      <c r="L722" s="6"/>
      <c r="M722" s="6"/>
      <c r="N722" s="6">
        <v>1034</v>
      </c>
      <c r="O722" s="6">
        <v>0</v>
      </c>
      <c r="P722" s="7">
        <v>7.5435203094777563</v>
      </c>
    </row>
    <row r="723" spans="1:17">
      <c r="A723" s="15">
        <v>1</v>
      </c>
      <c r="B723" t="s">
        <v>221</v>
      </c>
      <c r="C723" t="s">
        <v>225</v>
      </c>
      <c r="D723">
        <v>2012</v>
      </c>
      <c r="E723" t="s">
        <v>219</v>
      </c>
      <c r="F723" t="s">
        <v>363</v>
      </c>
      <c r="G723" t="s">
        <v>238</v>
      </c>
      <c r="I723" s="6">
        <v>62</v>
      </c>
      <c r="J723" s="6"/>
      <c r="K723" s="6"/>
      <c r="L723" s="6"/>
      <c r="M723" s="6"/>
      <c r="N723" s="6">
        <v>980</v>
      </c>
      <c r="O723" s="6">
        <v>0</v>
      </c>
      <c r="P723" s="7">
        <v>6.3265306122448974</v>
      </c>
    </row>
    <row r="724" spans="1:17">
      <c r="A724" s="15">
        <v>1</v>
      </c>
      <c r="B724" t="s">
        <v>221</v>
      </c>
      <c r="C724" t="s">
        <v>225</v>
      </c>
      <c r="D724">
        <v>2013</v>
      </c>
      <c r="E724" t="s">
        <v>219</v>
      </c>
      <c r="F724" t="s">
        <v>363</v>
      </c>
      <c r="G724" t="s">
        <v>238</v>
      </c>
      <c r="I724" s="6">
        <v>60</v>
      </c>
      <c r="J724" s="6"/>
      <c r="K724" s="6"/>
      <c r="L724" s="6"/>
      <c r="M724" s="6"/>
      <c r="N724" s="6">
        <v>994</v>
      </c>
      <c r="O724" s="6">
        <v>0</v>
      </c>
      <c r="P724" s="7">
        <v>6.0362173038229372</v>
      </c>
    </row>
    <row r="725" spans="1:17">
      <c r="A725" s="15">
        <v>1</v>
      </c>
      <c r="B725" t="s">
        <v>221</v>
      </c>
      <c r="C725" t="s">
        <v>225</v>
      </c>
      <c r="D725">
        <v>2014</v>
      </c>
      <c r="E725" t="s">
        <v>219</v>
      </c>
      <c r="F725" t="s">
        <v>363</v>
      </c>
      <c r="G725" t="s">
        <v>238</v>
      </c>
      <c r="I725" s="6">
        <v>52</v>
      </c>
      <c r="J725" s="6"/>
      <c r="K725" s="6"/>
      <c r="L725" s="6"/>
      <c r="M725" s="6"/>
      <c r="N725" s="6">
        <v>979</v>
      </c>
      <c r="O725" s="6">
        <v>0</v>
      </c>
      <c r="P725" s="7">
        <v>5.3115423901940755</v>
      </c>
    </row>
    <row r="726" spans="1:17">
      <c r="A726" s="15">
        <v>1</v>
      </c>
      <c r="B726" t="s">
        <v>221</v>
      </c>
      <c r="C726" t="s">
        <v>225</v>
      </c>
      <c r="D726">
        <v>2015</v>
      </c>
      <c r="E726" t="s">
        <v>219</v>
      </c>
      <c r="F726" t="s">
        <v>363</v>
      </c>
      <c r="G726" t="s">
        <v>238</v>
      </c>
      <c r="I726" s="6">
        <v>63</v>
      </c>
      <c r="J726" s="6"/>
      <c r="K726" s="6"/>
      <c r="L726" s="6"/>
      <c r="M726" s="6"/>
      <c r="N726" s="6">
        <v>1070</v>
      </c>
      <c r="O726" s="6">
        <v>0</v>
      </c>
      <c r="P726" s="7">
        <v>5.8878504672897192</v>
      </c>
    </row>
    <row r="727" spans="1:17">
      <c r="A727" s="15">
        <v>1</v>
      </c>
      <c r="B727" t="s">
        <v>132</v>
      </c>
      <c r="C727" t="s">
        <v>133</v>
      </c>
      <c r="D727">
        <v>2000</v>
      </c>
      <c r="E727" t="s">
        <v>219</v>
      </c>
      <c r="F727" t="s">
        <v>222</v>
      </c>
      <c r="G727" t="s">
        <v>238</v>
      </c>
      <c r="H727" t="s">
        <v>364</v>
      </c>
      <c r="I727" s="6">
        <v>454</v>
      </c>
      <c r="J727" s="6"/>
      <c r="K727" s="6"/>
      <c r="L727" s="6"/>
      <c r="M727" s="6"/>
      <c r="N727" s="6">
        <v>8839</v>
      </c>
      <c r="O727" s="7"/>
      <c r="P727" s="7">
        <v>5.1363276388731753</v>
      </c>
    </row>
    <row r="728" spans="1:17">
      <c r="A728" s="15">
        <v>1</v>
      </c>
      <c r="B728" t="s">
        <v>132</v>
      </c>
      <c r="C728" t="s">
        <v>133</v>
      </c>
      <c r="D728">
        <v>2001</v>
      </c>
      <c r="E728" t="s">
        <v>219</v>
      </c>
      <c r="F728" t="s">
        <v>222</v>
      </c>
      <c r="G728" t="s">
        <v>238</v>
      </c>
      <c r="H728" t="s">
        <v>364</v>
      </c>
      <c r="I728" s="6">
        <v>412</v>
      </c>
      <c r="J728" s="6"/>
      <c r="K728" s="6"/>
      <c r="L728" s="6"/>
      <c r="M728" s="6"/>
      <c r="N728" s="6">
        <v>8499</v>
      </c>
      <c r="O728" s="7"/>
      <c r="P728" s="7">
        <v>4.8476291328391579</v>
      </c>
    </row>
    <row r="729" spans="1:17">
      <c r="A729" s="15">
        <v>1</v>
      </c>
      <c r="B729" t="s">
        <v>132</v>
      </c>
      <c r="C729" t="s">
        <v>133</v>
      </c>
      <c r="D729">
        <v>2002</v>
      </c>
      <c r="E729" t="s">
        <v>219</v>
      </c>
      <c r="F729" t="s">
        <v>222</v>
      </c>
      <c r="G729" t="s">
        <v>238</v>
      </c>
      <c r="H729" t="s">
        <v>364</v>
      </c>
      <c r="I729" s="6">
        <v>408</v>
      </c>
      <c r="J729" s="6"/>
      <c r="K729" s="6"/>
      <c r="L729" s="6"/>
      <c r="M729" s="6"/>
      <c r="N729" s="6">
        <v>8344</v>
      </c>
      <c r="O729" s="7"/>
      <c r="P729" s="7">
        <v>4.8897411313518697</v>
      </c>
    </row>
    <row r="730" spans="1:17">
      <c r="A730" s="15">
        <v>1</v>
      </c>
      <c r="B730" t="s">
        <v>132</v>
      </c>
      <c r="C730" t="s">
        <v>133</v>
      </c>
      <c r="D730">
        <v>2003</v>
      </c>
      <c r="E730" t="s">
        <v>219</v>
      </c>
      <c r="F730" t="s">
        <v>222</v>
      </c>
      <c r="G730" t="s">
        <v>238</v>
      </c>
      <c r="H730" t="s">
        <v>364</v>
      </c>
      <c r="I730" s="6">
        <v>386</v>
      </c>
      <c r="J730" s="6"/>
      <c r="K730" s="6"/>
      <c r="L730" s="6"/>
      <c r="M730" s="6"/>
      <c r="N730" s="6">
        <v>7849</v>
      </c>
      <c r="O730" s="7"/>
      <c r="P730" s="7">
        <v>4.9178239266148553</v>
      </c>
    </row>
    <row r="731" spans="1:17">
      <c r="A731" s="15">
        <v>2</v>
      </c>
      <c r="B731" t="s">
        <v>132</v>
      </c>
      <c r="C731" t="s">
        <v>133</v>
      </c>
      <c r="D731">
        <v>2004</v>
      </c>
      <c r="E731" t="s">
        <v>219</v>
      </c>
      <c r="F731" t="s">
        <v>222</v>
      </c>
      <c r="G731" t="s">
        <v>238</v>
      </c>
      <c r="H731" t="s">
        <v>364</v>
      </c>
      <c r="I731" s="6">
        <v>353</v>
      </c>
      <c r="J731" s="6"/>
      <c r="K731" s="6"/>
      <c r="L731" s="6"/>
      <c r="M731" s="6"/>
      <c r="N731" s="6">
        <v>7352</v>
      </c>
      <c r="O731" s="7"/>
      <c r="P731" s="7">
        <v>4.8014145810663766</v>
      </c>
    </row>
    <row r="732" spans="1:17">
      <c r="A732" s="15">
        <v>1</v>
      </c>
      <c r="B732" t="s">
        <v>132</v>
      </c>
      <c r="C732" t="s">
        <v>133</v>
      </c>
      <c r="D732">
        <v>2005</v>
      </c>
      <c r="E732" t="s">
        <v>219</v>
      </c>
      <c r="F732" t="s">
        <v>222</v>
      </c>
      <c r="G732" t="s">
        <v>238</v>
      </c>
      <c r="H732" t="s">
        <v>364</v>
      </c>
      <c r="I732" s="6">
        <v>369</v>
      </c>
      <c r="J732" s="6"/>
      <c r="K732" s="6"/>
      <c r="L732" s="6"/>
      <c r="M732" s="6"/>
      <c r="N732" s="6">
        <v>7531</v>
      </c>
      <c r="O732" s="7"/>
      <c r="P732" s="7">
        <v>4.8997477094675341</v>
      </c>
      <c r="Q732" s="7"/>
    </row>
    <row r="733" spans="1:17">
      <c r="A733" s="15">
        <v>1</v>
      </c>
      <c r="B733" t="s">
        <v>132</v>
      </c>
      <c r="C733" t="s">
        <v>133</v>
      </c>
      <c r="D733">
        <v>2006</v>
      </c>
      <c r="E733" t="s">
        <v>219</v>
      </c>
      <c r="F733" t="s">
        <v>222</v>
      </c>
      <c r="G733" t="s">
        <v>238</v>
      </c>
      <c r="H733" t="s">
        <v>364</v>
      </c>
      <c r="I733" s="6">
        <v>326</v>
      </c>
      <c r="J733" s="6"/>
      <c r="K733" s="6"/>
      <c r="L733" s="6"/>
      <c r="M733" s="6"/>
      <c r="N733" s="6">
        <v>7834</v>
      </c>
      <c r="O733" s="7"/>
      <c r="P733" s="7">
        <v>4.1613479703854992</v>
      </c>
      <c r="Q733" s="7"/>
    </row>
    <row r="734" spans="1:17">
      <c r="A734" s="15">
        <v>1</v>
      </c>
      <c r="B734" t="s">
        <v>132</v>
      </c>
      <c r="C734" t="s">
        <v>133</v>
      </c>
      <c r="D734">
        <v>2007</v>
      </c>
      <c r="E734" t="s">
        <v>219</v>
      </c>
      <c r="F734" t="s">
        <v>222</v>
      </c>
      <c r="G734" t="s">
        <v>238</v>
      </c>
      <c r="H734" t="s">
        <v>364</v>
      </c>
      <c r="I734" s="6">
        <v>324</v>
      </c>
      <c r="J734" s="6"/>
      <c r="K734" s="6"/>
      <c r="L734" s="6"/>
      <c r="M734" s="6"/>
      <c r="N734" s="6">
        <v>8258</v>
      </c>
      <c r="O734" s="7"/>
      <c r="P734" s="7">
        <v>3.9234681520949382</v>
      </c>
      <c r="Q734" s="7"/>
    </row>
    <row r="735" spans="1:17">
      <c r="A735" s="15">
        <v>1</v>
      </c>
      <c r="B735" t="s">
        <v>132</v>
      </c>
      <c r="C735" t="s">
        <v>133</v>
      </c>
      <c r="D735">
        <v>2008</v>
      </c>
      <c r="E735" t="s">
        <v>219</v>
      </c>
      <c r="F735" t="s">
        <v>222</v>
      </c>
      <c r="G735" t="s">
        <v>238</v>
      </c>
      <c r="H735" t="s">
        <v>364</v>
      </c>
      <c r="I735" s="6">
        <v>379</v>
      </c>
      <c r="J735" s="6"/>
      <c r="K735" s="6"/>
      <c r="L735" s="6"/>
      <c r="M735" s="6"/>
      <c r="N735" s="6">
        <v>8642</v>
      </c>
      <c r="O735" s="7"/>
      <c r="P735" s="7">
        <v>4.3855588984031479</v>
      </c>
      <c r="Q735" s="7"/>
    </row>
    <row r="736" spans="1:17">
      <c r="A736" s="15">
        <v>1</v>
      </c>
      <c r="B736" t="s">
        <v>132</v>
      </c>
      <c r="C736" t="s">
        <v>133</v>
      </c>
      <c r="D736">
        <v>2009</v>
      </c>
      <c r="E736" t="s">
        <v>219</v>
      </c>
      <c r="F736" t="s">
        <v>222</v>
      </c>
      <c r="G736" t="s">
        <v>238</v>
      </c>
      <c r="H736" t="s">
        <v>364</v>
      </c>
      <c r="I736" s="6">
        <v>379</v>
      </c>
      <c r="J736" s="6"/>
      <c r="K736" s="6"/>
      <c r="L736" s="6"/>
      <c r="M736" s="6"/>
      <c r="N736" s="6">
        <v>7418</v>
      </c>
      <c r="O736" s="7"/>
      <c r="P736" s="7">
        <v>5.1091938527905096</v>
      </c>
      <c r="Q736" s="7"/>
    </row>
    <row r="737" spans="1:17">
      <c r="A737" s="15">
        <v>1</v>
      </c>
      <c r="B737" t="s">
        <v>132</v>
      </c>
      <c r="C737" t="s">
        <v>133</v>
      </c>
      <c r="D737">
        <v>2010</v>
      </c>
      <c r="E737" t="s">
        <v>219</v>
      </c>
      <c r="F737" t="s">
        <v>222</v>
      </c>
      <c r="G737" t="s">
        <v>238</v>
      </c>
      <c r="H737" t="s">
        <v>364</v>
      </c>
      <c r="I737" s="6">
        <v>405</v>
      </c>
      <c r="J737" s="6"/>
      <c r="K737" s="6"/>
      <c r="L737" s="6"/>
      <c r="M737" s="6"/>
      <c r="N737" s="6">
        <v>7798</v>
      </c>
      <c r="O737" s="7"/>
      <c r="P737" s="7">
        <v>5.2000000000000028</v>
      </c>
      <c r="Q737" s="7"/>
    </row>
    <row r="738" spans="1:17">
      <c r="A738" s="15">
        <v>1</v>
      </c>
      <c r="B738" s="10" t="s">
        <v>132</v>
      </c>
      <c r="C738" t="s">
        <v>133</v>
      </c>
      <c r="D738">
        <v>2011</v>
      </c>
      <c r="E738" t="s">
        <v>219</v>
      </c>
      <c r="F738" t="s">
        <v>222</v>
      </c>
      <c r="G738" t="s">
        <v>238</v>
      </c>
      <c r="H738" t="s">
        <v>364</v>
      </c>
      <c r="I738" s="6">
        <v>423</v>
      </c>
      <c r="J738" s="6"/>
      <c r="K738" s="6"/>
      <c r="L738" s="6"/>
      <c r="M738" s="6"/>
      <c r="N738" s="6">
        <v>7567</v>
      </c>
      <c r="O738" s="6"/>
      <c r="P738" s="7">
        <v>5.5900621118012426</v>
      </c>
      <c r="Q738" s="7"/>
    </row>
    <row r="739" spans="1:17">
      <c r="A739" s="15">
        <v>1</v>
      </c>
      <c r="B739" s="10" t="s">
        <v>132</v>
      </c>
      <c r="C739" t="s">
        <v>133</v>
      </c>
      <c r="D739">
        <v>2012</v>
      </c>
      <c r="E739" t="s">
        <v>219</v>
      </c>
      <c r="F739" t="s">
        <v>222</v>
      </c>
      <c r="G739" t="s">
        <v>238</v>
      </c>
      <c r="H739" t="s">
        <v>364</v>
      </c>
      <c r="I739" s="6">
        <v>390</v>
      </c>
      <c r="J739" s="6"/>
      <c r="K739" s="6"/>
      <c r="L739" s="6"/>
      <c r="M739" s="6"/>
      <c r="N739" s="6">
        <v>7601</v>
      </c>
      <c r="O739" s="6"/>
      <c r="P739" s="7">
        <v>5.1309038284436257</v>
      </c>
      <c r="Q739" s="7"/>
    </row>
    <row r="740" spans="1:17">
      <c r="A740" s="15">
        <v>1</v>
      </c>
      <c r="B740" s="10" t="s">
        <v>132</v>
      </c>
      <c r="C740" t="s">
        <v>133</v>
      </c>
      <c r="D740">
        <v>2013</v>
      </c>
      <c r="E740" t="s">
        <v>219</v>
      </c>
      <c r="F740" t="s">
        <v>222</v>
      </c>
      <c r="G740" t="s">
        <v>238</v>
      </c>
      <c r="H740" t="s">
        <v>364</v>
      </c>
      <c r="I740" s="6">
        <v>350</v>
      </c>
      <c r="J740" s="6"/>
      <c r="K740" s="6"/>
      <c r="L740" s="6"/>
      <c r="M740" s="6"/>
      <c r="N740" s="6">
        <v>6935</v>
      </c>
      <c r="O740" s="6"/>
      <c r="P740" s="7">
        <v>5.0468637346791638</v>
      </c>
      <c r="Q740" s="7"/>
    </row>
    <row r="741" spans="1:17">
      <c r="A741" s="15">
        <v>1</v>
      </c>
      <c r="B741" s="10" t="s">
        <v>132</v>
      </c>
      <c r="C741" t="s">
        <v>133</v>
      </c>
      <c r="D741">
        <v>2014</v>
      </c>
      <c r="E741" t="s">
        <v>219</v>
      </c>
      <c r="F741" t="s">
        <v>222</v>
      </c>
      <c r="G741" t="s">
        <v>238</v>
      </c>
      <c r="H741" t="s">
        <v>364</v>
      </c>
      <c r="I741" s="6">
        <v>405</v>
      </c>
      <c r="J741" s="6"/>
      <c r="K741" s="6"/>
      <c r="L741" s="6"/>
      <c r="M741" s="6"/>
      <c r="N741" s="6">
        <v>7408</v>
      </c>
      <c r="O741" s="6"/>
      <c r="P741" s="7">
        <v>5.4670626349892011</v>
      </c>
      <c r="Q741" s="7"/>
    </row>
    <row r="742" spans="1:17">
      <c r="A742" s="15">
        <v>1</v>
      </c>
      <c r="B742" s="10" t="s">
        <v>132</v>
      </c>
      <c r="C742" t="s">
        <v>133</v>
      </c>
      <c r="D742">
        <v>2015</v>
      </c>
      <c r="E742" t="s">
        <v>219</v>
      </c>
      <c r="F742" t="s">
        <v>222</v>
      </c>
      <c r="G742" t="s">
        <v>238</v>
      </c>
      <c r="H742" t="s">
        <v>364</v>
      </c>
      <c r="I742" s="6">
        <v>397</v>
      </c>
      <c r="J742" s="6"/>
      <c r="K742" s="6"/>
      <c r="L742" s="6"/>
      <c r="M742" s="6"/>
      <c r="N742" s="6">
        <v>7351</v>
      </c>
      <c r="O742" s="6"/>
      <c r="P742" s="7">
        <v>5.4006257652020135</v>
      </c>
      <c r="Q742" s="7"/>
    </row>
    <row r="743" spans="1:17">
      <c r="A743">
        <v>1</v>
      </c>
      <c r="B743" t="s">
        <v>223</v>
      </c>
      <c r="C743" s="10" t="s">
        <v>224</v>
      </c>
      <c r="D743">
        <v>2013</v>
      </c>
      <c r="E743" t="s">
        <v>219</v>
      </c>
      <c r="F743" t="s">
        <v>9</v>
      </c>
      <c r="G743" t="s">
        <v>238</v>
      </c>
      <c r="H743" t="s">
        <v>365</v>
      </c>
      <c r="O743" s="18">
        <v>0</v>
      </c>
      <c r="P743" s="7">
        <v>6.8</v>
      </c>
      <c r="Q743" s="7"/>
    </row>
    <row r="744" spans="1:17">
      <c r="A744">
        <v>1</v>
      </c>
      <c r="B744" t="s">
        <v>134</v>
      </c>
      <c r="C744" t="s">
        <v>135</v>
      </c>
      <c r="D744">
        <v>2001</v>
      </c>
      <c r="E744" t="s">
        <v>219</v>
      </c>
      <c r="F744" s="10" t="s">
        <v>136</v>
      </c>
      <c r="G744" s="5" t="s">
        <v>137</v>
      </c>
      <c r="H744" t="s">
        <v>366</v>
      </c>
      <c r="I744">
        <v>13045</v>
      </c>
      <c r="J744">
        <v>4888</v>
      </c>
      <c r="K744">
        <v>2088</v>
      </c>
      <c r="L744" s="6">
        <v>778</v>
      </c>
      <c r="M744" s="6"/>
      <c r="N744" s="6">
        <v>188628</v>
      </c>
      <c r="O744" s="6">
        <v>114</v>
      </c>
      <c r="P744" s="7">
        <v>6.9199104575787471</v>
      </c>
      <c r="Q744" s="7"/>
    </row>
    <row r="745" spans="1:17">
      <c r="A745">
        <v>1</v>
      </c>
      <c r="B745" t="s">
        <v>134</v>
      </c>
      <c r="C745" t="s">
        <v>135</v>
      </c>
      <c r="D745">
        <v>2002</v>
      </c>
      <c r="E745" t="s">
        <v>219</v>
      </c>
      <c r="F745" s="10" t="s">
        <v>136</v>
      </c>
      <c r="G745" s="5" t="s">
        <v>137</v>
      </c>
      <c r="H745" t="s">
        <v>366</v>
      </c>
      <c r="I745">
        <v>12335</v>
      </c>
      <c r="J745">
        <v>4614</v>
      </c>
      <c r="K745">
        <v>1972</v>
      </c>
      <c r="L745">
        <v>778</v>
      </c>
      <c r="N745">
        <v>188131</v>
      </c>
      <c r="O745">
        <v>136</v>
      </c>
      <c r="P745" s="7">
        <v>6.5613447166148031</v>
      </c>
      <c r="Q745" s="7"/>
    </row>
    <row r="746" spans="1:17">
      <c r="A746">
        <v>1</v>
      </c>
      <c r="B746" t="s">
        <v>134</v>
      </c>
      <c r="C746" t="s">
        <v>135</v>
      </c>
      <c r="D746">
        <v>2003</v>
      </c>
      <c r="E746" t="s">
        <v>219</v>
      </c>
      <c r="F746" s="10" t="s">
        <v>136</v>
      </c>
      <c r="G746" s="5" t="s">
        <v>137</v>
      </c>
      <c r="H746" t="s">
        <v>366</v>
      </c>
      <c r="I746">
        <v>12314</v>
      </c>
      <c r="J746">
        <v>4724</v>
      </c>
      <c r="K746">
        <v>1982</v>
      </c>
      <c r="L746">
        <v>744</v>
      </c>
      <c r="N746">
        <v>190053</v>
      </c>
      <c r="O746">
        <v>15</v>
      </c>
      <c r="P746" s="7">
        <v>6.4797566802428985</v>
      </c>
      <c r="Q746" s="7"/>
    </row>
    <row r="747" spans="1:17">
      <c r="A747">
        <v>1</v>
      </c>
      <c r="B747" t="s">
        <v>134</v>
      </c>
      <c r="C747" t="s">
        <v>135</v>
      </c>
      <c r="D747">
        <v>2004</v>
      </c>
      <c r="E747" t="s">
        <v>219</v>
      </c>
      <c r="F747" s="10" t="s">
        <v>136</v>
      </c>
      <c r="G747" s="5" t="s">
        <v>137</v>
      </c>
      <c r="H747" t="s">
        <v>366</v>
      </c>
      <c r="I747">
        <v>11606</v>
      </c>
      <c r="J747">
        <v>4225</v>
      </c>
      <c r="K747">
        <v>1777</v>
      </c>
      <c r="L747">
        <v>666</v>
      </c>
      <c r="N747">
        <v>181006</v>
      </c>
      <c r="O747">
        <v>8</v>
      </c>
      <c r="P747" s="7">
        <v>6.4122255494535843</v>
      </c>
      <c r="Q747" s="7"/>
    </row>
    <row r="748" spans="1:17">
      <c r="A748">
        <v>1</v>
      </c>
      <c r="B748" t="s">
        <v>134</v>
      </c>
      <c r="C748" t="s">
        <v>135</v>
      </c>
      <c r="D748">
        <v>2005</v>
      </c>
      <c r="E748" t="s">
        <v>219</v>
      </c>
      <c r="F748" s="10" t="s">
        <v>136</v>
      </c>
      <c r="G748" s="5" t="s">
        <v>137</v>
      </c>
      <c r="H748" t="s">
        <v>366</v>
      </c>
      <c r="I748">
        <v>11286</v>
      </c>
      <c r="J748">
        <v>4294</v>
      </c>
      <c r="K748">
        <v>1893</v>
      </c>
      <c r="L748">
        <v>713</v>
      </c>
      <c r="N748">
        <v>176322</v>
      </c>
      <c r="O748">
        <v>10</v>
      </c>
      <c r="P748" s="7">
        <v>6.4011525023821401</v>
      </c>
      <c r="Q748" s="7"/>
    </row>
    <row r="749" spans="1:17">
      <c r="A749">
        <v>1</v>
      </c>
      <c r="B749" t="s">
        <v>134</v>
      </c>
      <c r="C749" t="s">
        <v>135</v>
      </c>
      <c r="D749">
        <v>2006</v>
      </c>
      <c r="E749" t="s">
        <v>219</v>
      </c>
      <c r="F749" s="10" t="s">
        <v>136</v>
      </c>
      <c r="G749" s="5" t="s">
        <v>137</v>
      </c>
      <c r="H749" t="s">
        <v>366</v>
      </c>
      <c r="I749">
        <v>10966</v>
      </c>
      <c r="J749">
        <v>4117</v>
      </c>
      <c r="K749">
        <v>1704</v>
      </c>
      <c r="L749">
        <v>685</v>
      </c>
      <c r="N749">
        <v>174995</v>
      </c>
      <c r="O749">
        <v>7</v>
      </c>
      <c r="P749" s="7">
        <v>6.2667154319153315</v>
      </c>
      <c r="Q749" s="7"/>
    </row>
    <row r="750" spans="1:17">
      <c r="A750">
        <v>1</v>
      </c>
      <c r="B750" t="s">
        <v>134</v>
      </c>
      <c r="C750" t="s">
        <v>135</v>
      </c>
      <c r="D750">
        <v>2007</v>
      </c>
      <c r="E750" t="s">
        <v>219</v>
      </c>
      <c r="F750" s="10" t="s">
        <v>136</v>
      </c>
      <c r="G750" s="5" t="s">
        <v>137</v>
      </c>
      <c r="H750" t="s">
        <v>366</v>
      </c>
      <c r="I750">
        <v>10604</v>
      </c>
      <c r="J750">
        <v>3943</v>
      </c>
      <c r="K750">
        <v>1766</v>
      </c>
      <c r="L750">
        <v>684</v>
      </c>
      <c r="N750">
        <v>172281</v>
      </c>
      <c r="O750">
        <v>89</v>
      </c>
      <c r="P750" s="7">
        <v>6.1582419624605089</v>
      </c>
      <c r="Q750" s="7"/>
    </row>
    <row r="751" spans="1:17">
      <c r="A751">
        <v>1</v>
      </c>
      <c r="B751" t="s">
        <v>134</v>
      </c>
      <c r="C751" t="s">
        <v>135</v>
      </c>
      <c r="D751">
        <v>2008</v>
      </c>
      <c r="E751" t="s">
        <v>219</v>
      </c>
      <c r="F751" s="10" t="s">
        <v>136</v>
      </c>
      <c r="G751" s="5" t="s">
        <v>137</v>
      </c>
      <c r="H751" t="s">
        <v>366</v>
      </c>
      <c r="I751">
        <v>10939</v>
      </c>
      <c r="J751">
        <v>4100</v>
      </c>
      <c r="K751">
        <v>1839</v>
      </c>
      <c r="L751">
        <v>702</v>
      </c>
      <c r="N751">
        <v>176568</v>
      </c>
      <c r="O751">
        <v>145</v>
      </c>
      <c r="P751" s="7">
        <v>6.2004387183077032</v>
      </c>
      <c r="Q751" s="7"/>
    </row>
    <row r="752" spans="1:17">
      <c r="A752">
        <v>1</v>
      </c>
      <c r="B752" t="s">
        <v>134</v>
      </c>
      <c r="C752" t="s">
        <v>135</v>
      </c>
      <c r="D752">
        <v>2009</v>
      </c>
      <c r="E752" t="s">
        <v>219</v>
      </c>
      <c r="F752" s="10" t="s">
        <v>136</v>
      </c>
      <c r="G752" s="5" t="s">
        <v>137</v>
      </c>
      <c r="H752" t="s">
        <v>366</v>
      </c>
      <c r="I752">
        <v>11007</v>
      </c>
      <c r="J752">
        <v>4077</v>
      </c>
      <c r="K752">
        <v>1770</v>
      </c>
      <c r="L752">
        <v>682</v>
      </c>
      <c r="N752">
        <v>179530</v>
      </c>
      <c r="O752">
        <v>166</v>
      </c>
      <c r="P752" s="7">
        <v>6.1366829464106507</v>
      </c>
      <c r="Q752" s="7"/>
    </row>
    <row r="753" spans="1:17">
      <c r="A753">
        <v>1</v>
      </c>
      <c r="B753" t="s">
        <v>134</v>
      </c>
      <c r="C753" t="s">
        <v>135</v>
      </c>
      <c r="D753">
        <v>2010</v>
      </c>
      <c r="E753" t="s">
        <v>219</v>
      </c>
      <c r="F753" s="10" t="s">
        <v>136</v>
      </c>
      <c r="G753" s="5" t="s">
        <v>137</v>
      </c>
      <c r="H753" t="s">
        <v>366</v>
      </c>
      <c r="I753">
        <v>11075</v>
      </c>
      <c r="J753">
        <v>4147</v>
      </c>
      <c r="K753">
        <v>1801</v>
      </c>
      <c r="L753">
        <v>723</v>
      </c>
      <c r="N753">
        <v>178267</v>
      </c>
      <c r="O753">
        <v>216</v>
      </c>
      <c r="P753" s="7">
        <v>6.2201279408708743</v>
      </c>
      <c r="Q753" s="7"/>
    </row>
    <row r="754" spans="1:17">
      <c r="A754">
        <v>1</v>
      </c>
      <c r="B754" t="s">
        <v>134</v>
      </c>
      <c r="C754" t="s">
        <v>135</v>
      </c>
      <c r="D754">
        <v>2011</v>
      </c>
      <c r="E754" t="s">
        <v>219</v>
      </c>
      <c r="F754" s="10" t="s">
        <v>136</v>
      </c>
      <c r="G754" s="5" t="s">
        <v>137</v>
      </c>
      <c r="H754" t="s">
        <v>366</v>
      </c>
      <c r="I754">
        <v>10699</v>
      </c>
      <c r="J754">
        <v>4019</v>
      </c>
      <c r="K754">
        <v>1796</v>
      </c>
      <c r="L754">
        <v>756</v>
      </c>
      <c r="N754">
        <v>177614</v>
      </c>
      <c r="O754">
        <v>369</v>
      </c>
      <c r="P754" s="7">
        <v>6.0362774690400292</v>
      </c>
      <c r="Q754" s="7"/>
    </row>
    <row r="755" spans="1:17">
      <c r="A755">
        <v>1</v>
      </c>
      <c r="B755" t="s">
        <v>134</v>
      </c>
      <c r="C755" t="s">
        <v>135</v>
      </c>
      <c r="D755">
        <v>2012</v>
      </c>
      <c r="E755" t="s">
        <v>219</v>
      </c>
      <c r="F755" s="10" t="s">
        <v>136</v>
      </c>
      <c r="G755" s="5" t="s">
        <v>137</v>
      </c>
      <c r="H755" t="s">
        <v>366</v>
      </c>
      <c r="I755">
        <v>10639</v>
      </c>
      <c r="J755">
        <v>3835</v>
      </c>
      <c r="K755">
        <v>1752</v>
      </c>
      <c r="L755">
        <v>757</v>
      </c>
      <c r="N755">
        <v>175184</v>
      </c>
      <c r="O755">
        <v>324</v>
      </c>
      <c r="P755" s="7">
        <v>6.0842960082351594</v>
      </c>
      <c r="Q755" s="7"/>
    </row>
    <row r="756" spans="1:17">
      <c r="A756">
        <v>1</v>
      </c>
      <c r="B756" t="s">
        <v>134</v>
      </c>
      <c r="C756" t="s">
        <v>135</v>
      </c>
      <c r="D756">
        <v>2013</v>
      </c>
      <c r="E756" t="s">
        <v>219</v>
      </c>
      <c r="F756" s="10" t="s">
        <v>136</v>
      </c>
      <c r="G756" s="5" t="s">
        <v>137</v>
      </c>
      <c r="H756" t="s">
        <v>366</v>
      </c>
      <c r="I756">
        <v>10689</v>
      </c>
      <c r="J756">
        <v>4125</v>
      </c>
      <c r="K756">
        <v>1871</v>
      </c>
      <c r="L756">
        <v>786</v>
      </c>
      <c r="N756">
        <v>168991</v>
      </c>
      <c r="O756">
        <v>233</v>
      </c>
      <c r="P756" s="7">
        <v>6.3339219474039758</v>
      </c>
      <c r="Q756" s="7"/>
    </row>
    <row r="757" spans="1:17">
      <c r="A757">
        <v>1</v>
      </c>
      <c r="B757" t="s">
        <v>134</v>
      </c>
      <c r="C757" t="s">
        <v>135</v>
      </c>
      <c r="D757">
        <v>2014</v>
      </c>
      <c r="E757" t="s">
        <v>219</v>
      </c>
      <c r="F757" s="10" t="s">
        <v>136</v>
      </c>
      <c r="G757" s="5" t="s">
        <v>137</v>
      </c>
      <c r="H757" t="s">
        <v>366</v>
      </c>
      <c r="I757">
        <v>10885</v>
      </c>
      <c r="J757">
        <v>4067</v>
      </c>
      <c r="K757">
        <v>1877</v>
      </c>
      <c r="L757">
        <v>797</v>
      </c>
      <c r="N757">
        <v>174398</v>
      </c>
      <c r="O757">
        <v>298</v>
      </c>
      <c r="P757" s="7">
        <v>6.2521539345203907</v>
      </c>
      <c r="Q757" s="7"/>
    </row>
    <row r="758" spans="1:17">
      <c r="A758">
        <v>1</v>
      </c>
      <c r="B758" t="s">
        <v>134</v>
      </c>
      <c r="C758" t="s">
        <v>135</v>
      </c>
      <c r="D758">
        <v>2015</v>
      </c>
      <c r="E758" t="s">
        <v>219</v>
      </c>
      <c r="F758" s="10" t="s">
        <v>136</v>
      </c>
      <c r="G758" s="5" t="s">
        <v>137</v>
      </c>
      <c r="H758" t="s">
        <v>366</v>
      </c>
      <c r="I758">
        <v>10187</v>
      </c>
      <c r="J758">
        <v>3705</v>
      </c>
      <c r="K758">
        <v>1658</v>
      </c>
      <c r="L758">
        <v>768</v>
      </c>
      <c r="N758">
        <v>168458</v>
      </c>
      <c r="O758">
        <v>418</v>
      </c>
      <c r="P758" s="7">
        <v>6.0622470840276126</v>
      </c>
      <c r="Q758" s="7"/>
    </row>
    <row r="759" spans="1:17">
      <c r="A759">
        <v>1</v>
      </c>
      <c r="B759" s="15" t="s">
        <v>138</v>
      </c>
      <c r="C759" s="15" t="s">
        <v>139</v>
      </c>
      <c r="D759" s="15">
        <v>2000</v>
      </c>
      <c r="E759" t="s">
        <v>219</v>
      </c>
      <c r="F759" t="s">
        <v>367</v>
      </c>
      <c r="G759" t="s">
        <v>238</v>
      </c>
      <c r="I759" s="9">
        <v>3614</v>
      </c>
      <c r="J759" s="9">
        <v>1436</v>
      </c>
      <c r="K759" s="9">
        <v>665</v>
      </c>
      <c r="L759" s="9">
        <v>300</v>
      </c>
      <c r="M759" s="9"/>
      <c r="N759" s="9">
        <v>56994</v>
      </c>
      <c r="O759" s="9">
        <v>42</v>
      </c>
      <c r="P759" s="18">
        <v>6.345694620030903</v>
      </c>
      <c r="Q759" s="7"/>
    </row>
    <row r="760" spans="1:17">
      <c r="A760">
        <v>1</v>
      </c>
      <c r="B760" t="s">
        <v>138</v>
      </c>
      <c r="C760" t="s">
        <v>139</v>
      </c>
      <c r="D760">
        <v>2001</v>
      </c>
      <c r="E760" t="s">
        <v>219</v>
      </c>
      <c r="F760" t="s">
        <v>367</v>
      </c>
      <c r="G760" t="s">
        <v>238</v>
      </c>
      <c r="I760" s="6">
        <v>3643</v>
      </c>
      <c r="J760" s="6">
        <v>1403</v>
      </c>
      <c r="K760" s="6">
        <v>654</v>
      </c>
      <c r="L760" s="6">
        <v>267</v>
      </c>
      <c r="M760" s="6"/>
      <c r="N760" s="6">
        <v>56224</v>
      </c>
      <c r="O760" s="6">
        <v>102</v>
      </c>
      <c r="P760" s="7">
        <v>6.4912155660881652</v>
      </c>
      <c r="Q760" s="7"/>
    </row>
    <row r="761" spans="1:17">
      <c r="A761">
        <v>1</v>
      </c>
      <c r="B761" t="s">
        <v>138</v>
      </c>
      <c r="C761" t="s">
        <v>139</v>
      </c>
      <c r="D761">
        <v>2002</v>
      </c>
      <c r="E761" t="s">
        <v>219</v>
      </c>
      <c r="F761" t="s">
        <v>367</v>
      </c>
      <c r="G761" t="s">
        <v>238</v>
      </c>
      <c r="I761" s="6">
        <v>3537</v>
      </c>
      <c r="J761" s="6">
        <v>1410</v>
      </c>
      <c r="K761" s="6">
        <v>695</v>
      </c>
      <c r="L761" s="6">
        <v>338</v>
      </c>
      <c r="M761" s="6"/>
      <c r="N761" s="6">
        <v>54515</v>
      </c>
      <c r="O761" s="6">
        <v>141</v>
      </c>
      <c r="P761" s="7">
        <v>6.5049472174200904</v>
      </c>
      <c r="Q761" s="7"/>
    </row>
    <row r="762" spans="1:17">
      <c r="A762">
        <v>1</v>
      </c>
      <c r="B762" t="s">
        <v>138</v>
      </c>
      <c r="C762" t="s">
        <v>139</v>
      </c>
      <c r="D762">
        <v>2003</v>
      </c>
      <c r="E762" t="s">
        <v>219</v>
      </c>
      <c r="F762" t="s">
        <v>367</v>
      </c>
      <c r="G762" t="s">
        <v>238</v>
      </c>
      <c r="I762" s="6">
        <v>3442</v>
      </c>
      <c r="J762" s="6">
        <v>1344</v>
      </c>
      <c r="K762" s="6">
        <v>665</v>
      </c>
      <c r="L762" s="6">
        <v>285</v>
      </c>
      <c r="M762" s="6"/>
      <c r="N762" s="6">
        <v>56576</v>
      </c>
      <c r="O762" s="6">
        <v>43</v>
      </c>
      <c r="P762" s="7">
        <v>6.088479295278864</v>
      </c>
      <c r="Q762" s="7"/>
    </row>
    <row r="763" spans="1:17">
      <c r="A763">
        <v>1</v>
      </c>
      <c r="B763" t="s">
        <v>138</v>
      </c>
      <c r="C763" t="s">
        <v>139</v>
      </c>
      <c r="D763">
        <v>2004</v>
      </c>
      <c r="E763" t="s">
        <v>219</v>
      </c>
      <c r="F763" t="s">
        <v>367</v>
      </c>
      <c r="G763" t="s">
        <v>238</v>
      </c>
      <c r="I763" s="6">
        <v>3602</v>
      </c>
      <c r="J763" s="6">
        <v>1382</v>
      </c>
      <c r="K763" s="6">
        <v>638</v>
      </c>
      <c r="L763" s="6">
        <v>278</v>
      </c>
      <c r="M763" s="6"/>
      <c r="N763" s="6">
        <v>58723</v>
      </c>
      <c r="O763" s="6">
        <v>58</v>
      </c>
      <c r="P763" s="7">
        <v>6.1399471575897042</v>
      </c>
      <c r="Q763" s="7"/>
    </row>
    <row r="764" spans="1:17">
      <c r="A764">
        <v>1</v>
      </c>
      <c r="B764" t="s">
        <v>138</v>
      </c>
      <c r="C764" t="s">
        <v>139</v>
      </c>
      <c r="D764">
        <v>2005</v>
      </c>
      <c r="E764" t="s">
        <v>219</v>
      </c>
      <c r="F764" t="s">
        <v>367</v>
      </c>
      <c r="G764" t="s">
        <v>238</v>
      </c>
      <c r="I764" s="6">
        <v>3500</v>
      </c>
      <c r="J764" s="6">
        <v>1334</v>
      </c>
      <c r="K764" s="6">
        <v>639</v>
      </c>
      <c r="L764" s="6">
        <v>278</v>
      </c>
      <c r="M764" s="6"/>
      <c r="N764" s="6">
        <v>58727</v>
      </c>
      <c r="O764" s="6">
        <v>47</v>
      </c>
      <c r="P764" s="7">
        <v>5.9645535105657812</v>
      </c>
      <c r="Q764" s="7"/>
    </row>
    <row r="765" spans="1:17">
      <c r="A765">
        <v>1</v>
      </c>
      <c r="B765" t="s">
        <v>138</v>
      </c>
      <c r="C765" t="s">
        <v>139</v>
      </c>
      <c r="D765">
        <v>2006</v>
      </c>
      <c r="E765" t="s">
        <v>219</v>
      </c>
      <c r="F765" t="s">
        <v>368</v>
      </c>
      <c r="G765" s="5" t="s">
        <v>369</v>
      </c>
      <c r="H765" t="s">
        <v>370</v>
      </c>
      <c r="I765" s="6">
        <v>3505</v>
      </c>
      <c r="J765" s="6">
        <v>1325</v>
      </c>
      <c r="K765" s="6">
        <v>634</v>
      </c>
      <c r="L765" s="6">
        <v>246</v>
      </c>
      <c r="M765" s="6"/>
      <c r="N765" s="6">
        <v>60274</v>
      </c>
      <c r="O765" s="6">
        <v>71</v>
      </c>
      <c r="P765" s="7">
        <v>5.8219690048668671</v>
      </c>
      <c r="Q765" s="7"/>
    </row>
    <row r="766" spans="1:17">
      <c r="A766">
        <v>1</v>
      </c>
      <c r="B766" t="s">
        <v>138</v>
      </c>
      <c r="C766" t="s">
        <v>139</v>
      </c>
      <c r="D766">
        <v>2007</v>
      </c>
      <c r="E766" t="s">
        <v>219</v>
      </c>
      <c r="F766" t="s">
        <v>368</v>
      </c>
      <c r="G766" s="5" t="s">
        <v>369</v>
      </c>
      <c r="H766" t="s">
        <v>370</v>
      </c>
      <c r="I766" s="6">
        <v>3822</v>
      </c>
      <c r="J766" s="6">
        <v>1461</v>
      </c>
      <c r="K766" s="6">
        <v>684</v>
      </c>
      <c r="L766" s="6">
        <v>288</v>
      </c>
      <c r="M766" s="6"/>
      <c r="N766" s="6">
        <v>65121</v>
      </c>
      <c r="O766" s="6">
        <v>59</v>
      </c>
      <c r="P766" s="7">
        <v>5.8743967292736166</v>
      </c>
      <c r="Q766" s="7"/>
    </row>
    <row r="767" spans="1:17">
      <c r="A767">
        <v>1</v>
      </c>
      <c r="B767" t="s">
        <v>138</v>
      </c>
      <c r="C767" t="s">
        <v>139</v>
      </c>
      <c r="D767">
        <v>2008</v>
      </c>
      <c r="E767" t="s">
        <v>219</v>
      </c>
      <c r="F767" t="s">
        <v>368</v>
      </c>
      <c r="G767" s="5" t="s">
        <v>369</v>
      </c>
      <c r="H767" t="s">
        <v>370</v>
      </c>
      <c r="I767" s="6">
        <v>3850</v>
      </c>
      <c r="J767" s="6">
        <v>1440</v>
      </c>
      <c r="K767" s="6">
        <v>663</v>
      </c>
      <c r="L767" s="6">
        <v>273</v>
      </c>
      <c r="M767" s="6"/>
      <c r="N767" s="6">
        <v>65333</v>
      </c>
      <c r="O767" s="6">
        <v>83</v>
      </c>
      <c r="P767" s="7">
        <v>5.9003831417624522</v>
      </c>
      <c r="Q767" s="7"/>
    </row>
    <row r="768" spans="1:17">
      <c r="A768">
        <v>1</v>
      </c>
      <c r="B768" t="s">
        <v>138</v>
      </c>
      <c r="C768" t="s">
        <v>139</v>
      </c>
      <c r="D768">
        <v>2009</v>
      </c>
      <c r="E768" t="s">
        <v>219</v>
      </c>
      <c r="F768" t="s">
        <v>368</v>
      </c>
      <c r="G768" s="5" t="s">
        <v>369</v>
      </c>
      <c r="H768" t="s">
        <v>370</v>
      </c>
      <c r="I768" s="6">
        <v>3722</v>
      </c>
      <c r="J768" s="6">
        <v>1427</v>
      </c>
      <c r="K768" s="6">
        <v>672</v>
      </c>
      <c r="L768" s="6">
        <v>293</v>
      </c>
      <c r="M768" s="6"/>
      <c r="N768" s="6">
        <v>63285</v>
      </c>
      <c r="O768" s="6">
        <v>88</v>
      </c>
      <c r="P768" s="7">
        <v>5.8895200721553236</v>
      </c>
      <c r="Q768" s="7"/>
    </row>
    <row r="769" spans="1:17">
      <c r="A769">
        <v>1</v>
      </c>
      <c r="B769" t="s">
        <v>138</v>
      </c>
      <c r="C769" t="s">
        <v>139</v>
      </c>
      <c r="D769">
        <v>2010</v>
      </c>
      <c r="E769" t="s">
        <v>219</v>
      </c>
      <c r="F769" t="s">
        <v>368</v>
      </c>
      <c r="G769" s="5" t="s">
        <v>369</v>
      </c>
      <c r="H769" t="s">
        <v>370</v>
      </c>
      <c r="I769" s="6">
        <v>3780</v>
      </c>
      <c r="J769" s="6">
        <v>1428</v>
      </c>
      <c r="K769" s="6">
        <v>676</v>
      </c>
      <c r="L769" s="6">
        <v>299</v>
      </c>
      <c r="M769" s="6"/>
      <c r="N769" s="6">
        <v>64699</v>
      </c>
      <c r="O769" s="6">
        <v>55</v>
      </c>
      <c r="P769" s="7">
        <v>5.8474104325227403</v>
      </c>
      <c r="Q769" s="7"/>
    </row>
    <row r="770" spans="1:17">
      <c r="A770">
        <v>1</v>
      </c>
      <c r="B770" t="s">
        <v>138</v>
      </c>
      <c r="C770" t="s">
        <v>139</v>
      </c>
      <c r="D770">
        <v>2011</v>
      </c>
      <c r="E770" t="s">
        <v>219</v>
      </c>
      <c r="F770" t="s">
        <v>368</v>
      </c>
      <c r="G770" s="5" t="s">
        <v>369</v>
      </c>
      <c r="H770" t="s">
        <v>370</v>
      </c>
      <c r="I770" s="6">
        <v>3685</v>
      </c>
      <c r="J770" s="6">
        <v>1368</v>
      </c>
      <c r="K770" s="6">
        <v>599</v>
      </c>
      <c r="L770" s="6">
        <v>272</v>
      </c>
      <c r="M770" s="6"/>
      <c r="N770" s="6">
        <v>62174</v>
      </c>
      <c r="O770" s="6">
        <v>29</v>
      </c>
      <c r="P770" s="7">
        <v>5.9296805857269295</v>
      </c>
      <c r="Q770" s="7"/>
    </row>
    <row r="771" spans="1:17">
      <c r="A771">
        <v>1</v>
      </c>
      <c r="B771" t="s">
        <v>138</v>
      </c>
      <c r="C771" t="s">
        <v>139</v>
      </c>
      <c r="D771">
        <v>2012</v>
      </c>
      <c r="E771" t="s">
        <v>219</v>
      </c>
      <c r="F771" t="s">
        <v>368</v>
      </c>
      <c r="G771" s="5" t="s">
        <v>369</v>
      </c>
      <c r="H771" t="s">
        <v>370</v>
      </c>
      <c r="I771" s="6">
        <v>3791</v>
      </c>
      <c r="J771" s="6">
        <v>1394</v>
      </c>
      <c r="K771" s="6">
        <v>647</v>
      </c>
      <c r="L771" s="6">
        <v>291</v>
      </c>
      <c r="M771" s="6"/>
      <c r="N771" s="6">
        <v>62035</v>
      </c>
      <c r="O771" s="6">
        <v>28</v>
      </c>
      <c r="P771" s="7">
        <v>6.1138258583708289</v>
      </c>
      <c r="Q771" s="7"/>
    </row>
    <row r="772" spans="1:17">
      <c r="A772">
        <v>1</v>
      </c>
      <c r="B772" t="s">
        <v>138</v>
      </c>
      <c r="C772" t="s">
        <v>139</v>
      </c>
      <c r="D772">
        <v>2013</v>
      </c>
      <c r="E772" t="s">
        <v>219</v>
      </c>
      <c r="F772" t="s">
        <v>368</v>
      </c>
      <c r="G772" s="5" t="s">
        <v>369</v>
      </c>
      <c r="H772" t="s">
        <v>370</v>
      </c>
      <c r="I772" s="6">
        <v>3550</v>
      </c>
      <c r="J772" s="6">
        <v>1329</v>
      </c>
      <c r="K772" s="6">
        <v>598</v>
      </c>
      <c r="L772" s="6">
        <v>281</v>
      </c>
      <c r="M772" s="6"/>
      <c r="N772" s="6">
        <v>59701</v>
      </c>
      <c r="O772" s="6">
        <v>31</v>
      </c>
      <c r="P772" s="7">
        <v>5.9493883023294787</v>
      </c>
      <c r="Q772" s="7"/>
    </row>
    <row r="773" spans="1:17">
      <c r="A773">
        <v>1</v>
      </c>
      <c r="B773" t="s">
        <v>138</v>
      </c>
      <c r="C773" t="s">
        <v>139</v>
      </c>
      <c r="D773">
        <v>2014</v>
      </c>
      <c r="E773" t="s">
        <v>219</v>
      </c>
      <c r="F773" t="s">
        <v>368</v>
      </c>
      <c r="G773" s="5" t="s">
        <v>369</v>
      </c>
      <c r="H773" t="s">
        <v>370</v>
      </c>
      <c r="I773" s="6">
        <v>3345</v>
      </c>
      <c r="J773" s="6"/>
      <c r="K773" s="6">
        <v>562</v>
      </c>
      <c r="L773" s="6">
        <v>252</v>
      </c>
      <c r="M773" s="6"/>
      <c r="N773" s="6">
        <v>59510</v>
      </c>
      <c r="O773" s="6">
        <v>0</v>
      </c>
      <c r="P773" s="7">
        <v>5.6209040497395399</v>
      </c>
      <c r="Q773" s="7"/>
    </row>
    <row r="774" spans="1:17">
      <c r="A774">
        <v>1</v>
      </c>
      <c r="B774" t="s">
        <v>138</v>
      </c>
      <c r="C774" t="s">
        <v>139</v>
      </c>
      <c r="D774">
        <v>2015</v>
      </c>
      <c r="E774" t="s">
        <v>219</v>
      </c>
      <c r="F774" t="s">
        <v>368</v>
      </c>
      <c r="G774" s="5" t="s">
        <v>369</v>
      </c>
      <c r="H774" t="s">
        <v>370</v>
      </c>
      <c r="I774" s="6">
        <v>3358</v>
      </c>
      <c r="J774" s="6"/>
      <c r="K774" s="6">
        <v>563</v>
      </c>
      <c r="L774" s="6">
        <v>210</v>
      </c>
      <c r="M774" s="6"/>
      <c r="N774" s="6">
        <v>59308</v>
      </c>
      <c r="O774" s="6">
        <v>0</v>
      </c>
      <c r="P774" s="7">
        <v>5.6619680312942604</v>
      </c>
      <c r="Q774" s="7"/>
    </row>
    <row r="775" spans="1:17" ht="15.6">
      <c r="A775">
        <v>1</v>
      </c>
      <c r="B775" s="15" t="s">
        <v>140</v>
      </c>
      <c r="C775" s="15" t="s">
        <v>141</v>
      </c>
      <c r="D775" s="15">
        <v>2000</v>
      </c>
      <c r="E775" t="s">
        <v>219</v>
      </c>
      <c r="F775" t="s">
        <v>371</v>
      </c>
      <c r="G775" t="s">
        <v>238</v>
      </c>
      <c r="H775" t="s">
        <v>346</v>
      </c>
      <c r="I775" s="9">
        <v>2889</v>
      </c>
      <c r="J775" s="9">
        <v>1189</v>
      </c>
      <c r="K775" s="9">
        <v>560</v>
      </c>
      <c r="L775" s="9">
        <v>224</v>
      </c>
      <c r="M775" s="9"/>
      <c r="N775" s="9">
        <v>59401</v>
      </c>
      <c r="O775" s="9">
        <v>159</v>
      </c>
      <c r="P775" s="18">
        <v>4.9000000000000004</v>
      </c>
      <c r="Q775" s="7"/>
    </row>
    <row r="776" spans="1:17" ht="15.6">
      <c r="A776">
        <v>1</v>
      </c>
      <c r="B776" t="s">
        <v>140</v>
      </c>
      <c r="C776" t="s">
        <v>141</v>
      </c>
      <c r="D776">
        <v>2001</v>
      </c>
      <c r="E776" t="s">
        <v>219</v>
      </c>
      <c r="F776" t="s">
        <v>371</v>
      </c>
      <c r="G776" t="s">
        <v>238</v>
      </c>
      <c r="H776" t="s">
        <v>346</v>
      </c>
      <c r="I776" s="6">
        <v>2826</v>
      </c>
      <c r="J776" s="6">
        <v>1160</v>
      </c>
      <c r="K776" s="6">
        <v>571</v>
      </c>
      <c r="L776" s="6">
        <v>234</v>
      </c>
      <c r="M776" s="6"/>
      <c r="N776" s="6">
        <v>56936</v>
      </c>
      <c r="O776" s="6">
        <v>114</v>
      </c>
      <c r="P776" s="7">
        <v>5</v>
      </c>
      <c r="Q776" s="7"/>
    </row>
    <row r="777" spans="1:17" ht="15.6">
      <c r="A777">
        <v>1</v>
      </c>
      <c r="B777" t="s">
        <v>140</v>
      </c>
      <c r="C777" t="s">
        <v>141</v>
      </c>
      <c r="D777">
        <v>2002</v>
      </c>
      <c r="E777" t="s">
        <v>219</v>
      </c>
      <c r="F777" t="s">
        <v>371</v>
      </c>
      <c r="G777" t="s">
        <v>238</v>
      </c>
      <c r="H777" t="s">
        <v>346</v>
      </c>
      <c r="I777" s="6">
        <v>2857</v>
      </c>
      <c r="J777" s="6">
        <v>1163</v>
      </c>
      <c r="K777" s="6">
        <v>542</v>
      </c>
      <c r="L777" s="6">
        <v>237</v>
      </c>
      <c r="M777" s="6"/>
      <c r="N777" s="6">
        <v>55991</v>
      </c>
      <c r="O777" s="6">
        <v>52</v>
      </c>
      <c r="P777" s="7">
        <v>5.0999999999999996</v>
      </c>
      <c r="Q777" s="7"/>
    </row>
    <row r="778" spans="1:17" ht="15.6">
      <c r="A778">
        <v>1</v>
      </c>
      <c r="B778" t="s">
        <v>140</v>
      </c>
      <c r="C778" t="s">
        <v>141</v>
      </c>
      <c r="D778">
        <v>2003</v>
      </c>
      <c r="E778" t="s">
        <v>219</v>
      </c>
      <c r="F778" t="s">
        <v>371</v>
      </c>
      <c r="G778" t="s">
        <v>238</v>
      </c>
      <c r="H778" t="s">
        <v>346</v>
      </c>
      <c r="I778" s="6">
        <v>2874</v>
      </c>
      <c r="J778" s="6">
        <v>1173</v>
      </c>
      <c r="K778" s="6">
        <v>572</v>
      </c>
      <c r="L778" s="6">
        <v>228</v>
      </c>
      <c r="M778" s="6"/>
      <c r="N778" s="6">
        <v>57150</v>
      </c>
      <c r="O778" s="6">
        <v>31</v>
      </c>
      <c r="P778" s="7">
        <v>5</v>
      </c>
      <c r="Q778" s="7"/>
    </row>
    <row r="779" spans="1:17" ht="15.6">
      <c r="A779">
        <v>1</v>
      </c>
      <c r="B779" t="s">
        <v>140</v>
      </c>
      <c r="C779" t="s">
        <v>141</v>
      </c>
      <c r="D779">
        <v>2004</v>
      </c>
      <c r="E779" t="s">
        <v>219</v>
      </c>
      <c r="F779" t="s">
        <v>371</v>
      </c>
      <c r="G779" t="s">
        <v>238</v>
      </c>
      <c r="H779" t="s">
        <v>346</v>
      </c>
      <c r="I779" s="6">
        <v>2822</v>
      </c>
      <c r="J779" s="6">
        <v>1162</v>
      </c>
      <c r="K779" s="6">
        <v>542</v>
      </c>
      <c r="L779" s="6">
        <v>210</v>
      </c>
      <c r="M779" s="6"/>
      <c r="N779" s="6">
        <v>57528</v>
      </c>
      <c r="O779" s="6">
        <v>27</v>
      </c>
      <c r="P779" s="7">
        <v>4.9000000000000004</v>
      </c>
      <c r="Q779" s="7"/>
    </row>
    <row r="780" spans="1:17" ht="15.6">
      <c r="A780">
        <v>1</v>
      </c>
      <c r="B780" t="s">
        <v>140</v>
      </c>
      <c r="C780" t="s">
        <v>141</v>
      </c>
      <c r="D780">
        <v>2005</v>
      </c>
      <c r="E780" t="s">
        <v>219</v>
      </c>
      <c r="F780" t="s">
        <v>371</v>
      </c>
      <c r="G780" t="s">
        <v>238</v>
      </c>
      <c r="H780" t="s">
        <v>346</v>
      </c>
      <c r="I780" s="6">
        <v>2796</v>
      </c>
      <c r="J780" s="6">
        <v>1175</v>
      </c>
      <c r="K780" s="6">
        <v>510</v>
      </c>
      <c r="L780" s="6">
        <v>217</v>
      </c>
      <c r="M780" s="6"/>
      <c r="N780" s="6">
        <v>57248</v>
      </c>
      <c r="O780" s="6">
        <v>30</v>
      </c>
      <c r="P780" s="7">
        <v>4.9000000000000004</v>
      </c>
      <c r="Q780" s="7"/>
    </row>
    <row r="781" spans="1:17" ht="15.6">
      <c r="A781">
        <v>1</v>
      </c>
      <c r="B781" t="s">
        <v>140</v>
      </c>
      <c r="C781" t="s">
        <v>141</v>
      </c>
      <c r="D781">
        <v>2006</v>
      </c>
      <c r="E781" t="s">
        <v>219</v>
      </c>
      <c r="F781" t="s">
        <v>371</v>
      </c>
      <c r="G781" t="s">
        <v>238</v>
      </c>
      <c r="H781" t="s">
        <v>346</v>
      </c>
      <c r="I781" s="6">
        <v>2889</v>
      </c>
      <c r="J781" s="6">
        <v>1120</v>
      </c>
      <c r="K781" s="6">
        <v>501</v>
      </c>
      <c r="L781" s="6">
        <v>199</v>
      </c>
      <c r="M781" s="6"/>
      <c r="N781" s="6">
        <v>59000</v>
      </c>
      <c r="O781" s="6">
        <v>28</v>
      </c>
      <c r="P781" s="7">
        <v>4.9000000000000004</v>
      </c>
      <c r="Q781" s="7"/>
    </row>
    <row r="782" spans="1:17" ht="15.6">
      <c r="A782">
        <v>1</v>
      </c>
      <c r="B782" t="s">
        <v>140</v>
      </c>
      <c r="C782" t="s">
        <v>141</v>
      </c>
      <c r="D782">
        <v>2007</v>
      </c>
      <c r="E782" t="s">
        <v>219</v>
      </c>
      <c r="F782" t="s">
        <v>371</v>
      </c>
      <c r="G782" t="s">
        <v>238</v>
      </c>
      <c r="H782" t="s">
        <v>346</v>
      </c>
      <c r="I782" s="6">
        <v>2995</v>
      </c>
      <c r="J782" s="6">
        <v>1214</v>
      </c>
      <c r="K782" s="6">
        <v>545</v>
      </c>
      <c r="L782" s="6">
        <v>220</v>
      </c>
      <c r="M782" s="6"/>
      <c r="N782" s="6">
        <v>58957</v>
      </c>
      <c r="O782" s="6">
        <v>99</v>
      </c>
      <c r="P782" s="7">
        <v>5.0999999999999996</v>
      </c>
      <c r="Q782" s="7"/>
    </row>
    <row r="783" spans="1:17" ht="15.6">
      <c r="A783">
        <v>1</v>
      </c>
      <c r="B783" t="s">
        <v>140</v>
      </c>
      <c r="C783" t="s">
        <v>141</v>
      </c>
      <c r="D783">
        <v>2008</v>
      </c>
      <c r="E783" t="s">
        <v>219</v>
      </c>
      <c r="F783" t="s">
        <v>371</v>
      </c>
      <c r="G783" t="s">
        <v>238</v>
      </c>
      <c r="H783" t="s">
        <v>346</v>
      </c>
      <c r="I783" s="6">
        <v>3072</v>
      </c>
      <c r="J783" s="6">
        <v>1189</v>
      </c>
      <c r="K783" s="6">
        <v>536</v>
      </c>
      <c r="L783" s="6">
        <v>228</v>
      </c>
      <c r="M783" s="6"/>
      <c r="N783" s="6">
        <v>61187</v>
      </c>
      <c r="O783" s="6">
        <v>55</v>
      </c>
      <c r="P783" s="7">
        <v>5</v>
      </c>
      <c r="Q783" s="7"/>
    </row>
    <row r="784" spans="1:17" ht="15.6">
      <c r="A784">
        <v>1</v>
      </c>
      <c r="B784" t="s">
        <v>140</v>
      </c>
      <c r="C784" t="s">
        <v>141</v>
      </c>
      <c r="D784">
        <v>2009</v>
      </c>
      <c r="E784" t="s">
        <v>219</v>
      </c>
      <c r="F784" t="s">
        <v>371</v>
      </c>
      <c r="G784" t="s">
        <v>238</v>
      </c>
      <c r="H784" t="s">
        <v>346</v>
      </c>
      <c r="I784" s="6">
        <v>3065</v>
      </c>
      <c r="J784" s="6">
        <v>1199</v>
      </c>
      <c r="K784" s="6">
        <v>544</v>
      </c>
      <c r="L784" s="6">
        <v>209</v>
      </c>
      <c r="M784" s="6"/>
      <c r="N784" s="6">
        <v>62759</v>
      </c>
      <c r="O784" s="6">
        <v>20</v>
      </c>
      <c r="P784" s="7">
        <v>4.9000000000000004</v>
      </c>
      <c r="Q784" s="7"/>
    </row>
    <row r="785" spans="1:17" ht="15.6">
      <c r="A785">
        <v>1</v>
      </c>
      <c r="B785" t="s">
        <v>140</v>
      </c>
      <c r="C785" t="s">
        <v>141</v>
      </c>
      <c r="D785">
        <v>2010</v>
      </c>
      <c r="E785" t="s">
        <v>219</v>
      </c>
      <c r="F785" t="s">
        <v>371</v>
      </c>
      <c r="G785" t="s">
        <v>238</v>
      </c>
      <c r="H785" t="s">
        <v>346</v>
      </c>
      <c r="I785" s="6">
        <v>3071</v>
      </c>
      <c r="J785" s="6">
        <v>1189</v>
      </c>
      <c r="K785" s="6">
        <v>510</v>
      </c>
      <c r="L785" s="6">
        <v>195</v>
      </c>
      <c r="M785" s="6"/>
      <c r="N785" s="6">
        <v>62347</v>
      </c>
      <c r="O785" s="6">
        <v>6</v>
      </c>
      <c r="P785" s="7">
        <v>4.9000000000000004</v>
      </c>
      <c r="Q785" s="7"/>
    </row>
    <row r="786" spans="1:17" ht="15.6">
      <c r="A786">
        <v>1</v>
      </c>
      <c r="B786" t="s">
        <v>140</v>
      </c>
      <c r="C786" t="s">
        <v>141</v>
      </c>
      <c r="D786">
        <v>2011</v>
      </c>
      <c r="E786" t="s">
        <v>219</v>
      </c>
      <c r="F786" t="s">
        <v>371</v>
      </c>
      <c r="G786" t="s">
        <v>238</v>
      </c>
      <c r="H786" t="s">
        <v>346</v>
      </c>
      <c r="I786" s="6">
        <v>2831</v>
      </c>
      <c r="J786" s="6">
        <v>1096</v>
      </c>
      <c r="K786" s="6">
        <v>460</v>
      </c>
      <c r="L786" s="6">
        <v>174</v>
      </c>
      <c r="M786" s="6"/>
      <c r="N786" s="6">
        <v>61098</v>
      </c>
      <c r="O786" s="6">
        <v>7</v>
      </c>
      <c r="P786" s="7">
        <v>4.5999999999999996</v>
      </c>
      <c r="Q786" s="7"/>
    </row>
    <row r="787" spans="1:17" ht="15.6">
      <c r="A787">
        <v>1</v>
      </c>
      <c r="B787" t="s">
        <v>140</v>
      </c>
      <c r="C787" t="s">
        <v>141</v>
      </c>
      <c r="D787">
        <v>2012</v>
      </c>
      <c r="E787" t="s">
        <v>219</v>
      </c>
      <c r="F787" t="s">
        <v>371</v>
      </c>
      <c r="G787" t="s">
        <v>238</v>
      </c>
      <c r="H787" t="s">
        <v>346</v>
      </c>
      <c r="I787" s="6">
        <v>2862</v>
      </c>
      <c r="J787" s="6">
        <v>1146</v>
      </c>
      <c r="K787" s="6">
        <v>514</v>
      </c>
      <c r="L787" s="6">
        <v>206</v>
      </c>
      <c r="M787" s="6"/>
      <c r="N787" s="6">
        <v>61148</v>
      </c>
      <c r="O787" s="6">
        <v>3</v>
      </c>
      <c r="P787" s="7">
        <v>4.7</v>
      </c>
      <c r="Q787" s="7"/>
    </row>
    <row r="788" spans="1:17" ht="15.6">
      <c r="A788">
        <v>1</v>
      </c>
      <c r="B788" t="s">
        <v>140</v>
      </c>
      <c r="C788" t="s">
        <v>141</v>
      </c>
      <c r="D788">
        <v>2013</v>
      </c>
      <c r="E788" t="s">
        <v>219</v>
      </c>
      <c r="F788" t="s">
        <v>371</v>
      </c>
      <c r="G788" t="s">
        <v>238</v>
      </c>
      <c r="H788" t="s">
        <v>346</v>
      </c>
      <c r="I788" s="6">
        <v>2772</v>
      </c>
      <c r="J788" s="6">
        <v>1060</v>
      </c>
      <c r="K788" s="6">
        <v>497</v>
      </c>
      <c r="L788" s="6">
        <v>200</v>
      </c>
      <c r="M788" s="6"/>
      <c r="N788" s="6">
        <v>59756</v>
      </c>
      <c r="O788" s="6">
        <v>4</v>
      </c>
      <c r="P788" s="7">
        <v>4.5999999999999996</v>
      </c>
      <c r="Q788" s="7"/>
    </row>
    <row r="789" spans="1:17" ht="15.6">
      <c r="A789">
        <v>1</v>
      </c>
      <c r="B789" t="s">
        <v>140</v>
      </c>
      <c r="C789" t="s">
        <v>141</v>
      </c>
      <c r="D789">
        <v>2014</v>
      </c>
      <c r="E789" t="s">
        <v>219</v>
      </c>
      <c r="F789" t="s">
        <v>371</v>
      </c>
      <c r="G789" t="s">
        <v>238</v>
      </c>
      <c r="H789" t="s">
        <v>346</v>
      </c>
      <c r="I789" s="6">
        <v>2750</v>
      </c>
      <c r="J789" s="6">
        <v>1073</v>
      </c>
      <c r="K789" s="6">
        <v>493</v>
      </c>
      <c r="L789" s="6">
        <v>209</v>
      </c>
      <c r="M789" s="6"/>
      <c r="N789" s="6">
        <v>59760</v>
      </c>
      <c r="O789" s="6">
        <v>6</v>
      </c>
      <c r="P789" s="7">
        <v>4.5999999999999996</v>
      </c>
      <c r="Q789" s="7"/>
    </row>
    <row r="790" spans="1:17" ht="15.6">
      <c r="A790">
        <v>1</v>
      </c>
      <c r="B790" t="s">
        <v>140</v>
      </c>
      <c r="C790" t="s">
        <v>141</v>
      </c>
      <c r="D790">
        <v>2015</v>
      </c>
      <c r="E790" t="s">
        <v>219</v>
      </c>
      <c r="F790" t="s">
        <v>371</v>
      </c>
      <c r="G790" t="s">
        <v>238</v>
      </c>
      <c r="H790" t="s">
        <v>346</v>
      </c>
      <c r="I790" s="6">
        <v>2698</v>
      </c>
      <c r="J790" s="6">
        <v>1041</v>
      </c>
      <c r="K790" s="6">
        <v>461</v>
      </c>
      <c r="L790" s="6">
        <v>202</v>
      </c>
      <c r="M790" s="6"/>
      <c r="N790" s="6">
        <v>59706</v>
      </c>
      <c r="O790" s="6">
        <v>3</v>
      </c>
      <c r="P790" s="7">
        <v>4.5</v>
      </c>
      <c r="Q790" s="7"/>
    </row>
    <row r="791" spans="1:17">
      <c r="A791" s="15">
        <v>1</v>
      </c>
      <c r="B791" s="15" t="s">
        <v>142</v>
      </c>
      <c r="C791" s="15" t="s">
        <v>143</v>
      </c>
      <c r="D791" s="15">
        <v>2000</v>
      </c>
      <c r="E791" t="s">
        <v>219</v>
      </c>
      <c r="F791" t="s">
        <v>9</v>
      </c>
      <c r="G791" s="5" t="s">
        <v>372</v>
      </c>
      <c r="H791" t="s">
        <v>373</v>
      </c>
      <c r="J791" s="9"/>
      <c r="K791" s="9"/>
      <c r="L791" s="9"/>
      <c r="M791" s="9"/>
      <c r="N791" s="45">
        <v>57993</v>
      </c>
      <c r="O791" s="9"/>
      <c r="P791" s="18">
        <v>8.1</v>
      </c>
      <c r="Q791" s="7"/>
    </row>
    <row r="792" spans="1:17">
      <c r="A792" s="15">
        <v>1</v>
      </c>
      <c r="B792" s="15" t="s">
        <v>142</v>
      </c>
      <c r="C792" s="15" t="s">
        <v>143</v>
      </c>
      <c r="D792" s="15">
        <v>2001</v>
      </c>
      <c r="E792" t="s">
        <v>219</v>
      </c>
      <c r="F792" t="s">
        <v>9</v>
      </c>
      <c r="G792" s="5" t="s">
        <v>372</v>
      </c>
      <c r="J792" s="9"/>
      <c r="K792" s="9"/>
      <c r="L792" s="9"/>
      <c r="M792" s="9"/>
      <c r="N792" s="47">
        <v>57993</v>
      </c>
      <c r="O792" s="9"/>
      <c r="P792" s="18">
        <v>7.9</v>
      </c>
      <c r="Q792" s="7"/>
    </row>
    <row r="793" spans="1:17">
      <c r="A793" s="15">
        <v>1</v>
      </c>
      <c r="B793" s="15" t="s">
        <v>142</v>
      </c>
      <c r="C793" s="15" t="s">
        <v>143</v>
      </c>
      <c r="D793" s="15">
        <v>2002</v>
      </c>
      <c r="E793" t="s">
        <v>219</v>
      </c>
      <c r="F793" t="s">
        <v>9</v>
      </c>
      <c r="G793" s="5" t="s">
        <v>372</v>
      </c>
      <c r="J793" s="9"/>
      <c r="K793" s="9"/>
      <c r="L793" s="9"/>
      <c r="M793" s="9"/>
      <c r="N793" s="45">
        <v>57993</v>
      </c>
      <c r="O793" s="9"/>
      <c r="P793" s="18">
        <v>7.9</v>
      </c>
      <c r="Q793" s="7"/>
    </row>
    <row r="794" spans="1:17">
      <c r="A794" s="15">
        <v>1</v>
      </c>
      <c r="B794" s="15" t="s">
        <v>142</v>
      </c>
      <c r="C794" s="15" t="s">
        <v>143</v>
      </c>
      <c r="D794" s="15">
        <v>2003</v>
      </c>
      <c r="E794" t="s">
        <v>219</v>
      </c>
      <c r="F794" t="s">
        <v>9</v>
      </c>
      <c r="G794" s="5" t="s">
        <v>372</v>
      </c>
      <c r="J794" s="9"/>
      <c r="K794" s="9"/>
      <c r="L794" s="9"/>
      <c r="M794" s="9"/>
      <c r="N794" s="47">
        <v>57993</v>
      </c>
      <c r="O794" s="9"/>
      <c r="P794" s="18">
        <v>8.5</v>
      </c>
      <c r="Q794" s="7"/>
    </row>
    <row r="795" spans="1:17">
      <c r="A795" s="15">
        <v>1</v>
      </c>
      <c r="B795" s="15" t="s">
        <v>142</v>
      </c>
      <c r="C795" s="15" t="s">
        <v>143</v>
      </c>
      <c r="D795" s="15">
        <v>2004</v>
      </c>
      <c r="E795" t="s">
        <v>219</v>
      </c>
      <c r="F795" t="s">
        <v>9</v>
      </c>
      <c r="G795" s="5" t="s">
        <v>372</v>
      </c>
      <c r="J795" s="9"/>
      <c r="K795" s="9"/>
      <c r="L795" s="9"/>
      <c r="M795" s="9"/>
      <c r="N795" s="45">
        <v>57993</v>
      </c>
      <c r="O795" s="9"/>
      <c r="P795" s="18">
        <v>8.1999999999999993</v>
      </c>
      <c r="Q795" s="18"/>
    </row>
    <row r="796" spans="1:17">
      <c r="A796" s="15">
        <v>1</v>
      </c>
      <c r="B796" s="15" t="s">
        <v>142</v>
      </c>
      <c r="C796" s="15" t="s">
        <v>143</v>
      </c>
      <c r="D796" s="15">
        <v>2005</v>
      </c>
      <c r="E796" t="s">
        <v>219</v>
      </c>
      <c r="F796" t="s">
        <v>9</v>
      </c>
      <c r="G796" s="5" t="s">
        <v>372</v>
      </c>
      <c r="H796" t="s">
        <v>373</v>
      </c>
      <c r="I796" s="9">
        <v>4813</v>
      </c>
      <c r="J796" s="9"/>
      <c r="K796" s="9"/>
      <c r="L796" s="9"/>
      <c r="M796" s="9"/>
      <c r="N796" s="47">
        <v>57993</v>
      </c>
      <c r="O796" s="9"/>
      <c r="P796" s="18">
        <v>8.2992774990085003</v>
      </c>
      <c r="Q796" s="18"/>
    </row>
    <row r="797" spans="1:17">
      <c r="A797" s="15">
        <v>1</v>
      </c>
      <c r="B797" s="15" t="s">
        <v>142</v>
      </c>
      <c r="C797" s="15" t="s">
        <v>143</v>
      </c>
      <c r="D797" s="15">
        <v>2006</v>
      </c>
      <c r="E797" t="s">
        <v>219</v>
      </c>
      <c r="F797" t="s">
        <v>9</v>
      </c>
      <c r="G797" s="5" t="s">
        <v>372</v>
      </c>
      <c r="I797" s="9">
        <v>5161</v>
      </c>
      <c r="J797" s="9"/>
      <c r="K797" s="9"/>
      <c r="L797" s="9"/>
      <c r="M797" s="9"/>
      <c r="N797" s="45">
        <v>57993</v>
      </c>
      <c r="O797" s="9"/>
      <c r="P797" s="18">
        <v>8.8993499215422549</v>
      </c>
      <c r="Q797" s="18"/>
    </row>
    <row r="798" spans="1:17">
      <c r="A798" s="15">
        <v>1</v>
      </c>
      <c r="B798" s="15" t="s">
        <v>142</v>
      </c>
      <c r="C798" s="15" t="s">
        <v>143</v>
      </c>
      <c r="D798" s="15">
        <v>2007</v>
      </c>
      <c r="E798" t="s">
        <v>219</v>
      </c>
      <c r="F798" t="s">
        <v>9</v>
      </c>
      <c r="G798" s="5" t="s">
        <v>372</v>
      </c>
      <c r="I798" s="9">
        <v>5335</v>
      </c>
      <c r="J798" s="9"/>
      <c r="K798" s="9"/>
      <c r="L798" s="9"/>
      <c r="M798" s="9"/>
      <c r="N798" s="47">
        <v>57993</v>
      </c>
      <c r="O798" s="9"/>
      <c r="P798" s="18">
        <v>9.1993861328091331</v>
      </c>
      <c r="Q798" s="7"/>
    </row>
    <row r="799" spans="1:17">
      <c r="A799" s="15">
        <v>1</v>
      </c>
      <c r="B799" s="15" t="s">
        <v>142</v>
      </c>
      <c r="C799" s="15" t="s">
        <v>143</v>
      </c>
      <c r="D799" s="15">
        <v>2008</v>
      </c>
      <c r="E799" t="s">
        <v>219</v>
      </c>
      <c r="F799" t="s">
        <v>9</v>
      </c>
      <c r="G799" s="5" t="s">
        <v>372</v>
      </c>
      <c r="I799" s="9">
        <v>5335</v>
      </c>
      <c r="J799" s="9"/>
      <c r="K799" s="9"/>
      <c r="L799" s="9"/>
      <c r="M799" s="9"/>
      <c r="N799" s="45">
        <v>57993</v>
      </c>
      <c r="O799" s="9"/>
      <c r="P799" s="18">
        <v>9.1993861328091331</v>
      </c>
      <c r="Q799" s="7"/>
    </row>
    <row r="800" spans="1:17">
      <c r="A800" s="15">
        <v>2</v>
      </c>
      <c r="B800" s="15" t="s">
        <v>142</v>
      </c>
      <c r="C800" s="15" t="s">
        <v>143</v>
      </c>
      <c r="D800" s="39">
        <v>2010</v>
      </c>
      <c r="E800" t="s">
        <v>219</v>
      </c>
      <c r="F800" t="s">
        <v>9</v>
      </c>
      <c r="G800" s="5" t="s">
        <v>372</v>
      </c>
      <c r="H800" t="s">
        <v>373</v>
      </c>
      <c r="I800" s="9">
        <v>5857</v>
      </c>
      <c r="J800" s="9"/>
      <c r="K800" s="9"/>
      <c r="L800" s="9"/>
      <c r="M800" s="9"/>
      <c r="N800" s="47">
        <v>57993</v>
      </c>
      <c r="O800" s="9"/>
      <c r="P800" s="18">
        <v>10.099494766609764</v>
      </c>
      <c r="Q800" s="7"/>
    </row>
    <row r="801" spans="1:17">
      <c r="A801" s="15">
        <v>2</v>
      </c>
      <c r="B801" s="15" t="s">
        <v>142</v>
      </c>
      <c r="C801" s="15" t="s">
        <v>143</v>
      </c>
      <c r="D801" s="40">
        <v>2012</v>
      </c>
      <c r="E801" t="s">
        <v>219</v>
      </c>
      <c r="F801" t="s">
        <v>9</v>
      </c>
      <c r="G801" s="5" t="s">
        <v>372</v>
      </c>
      <c r="H801" t="s">
        <v>373</v>
      </c>
      <c r="I801" s="9">
        <v>5864</v>
      </c>
      <c r="N801">
        <v>61723</v>
      </c>
      <c r="P801" s="18">
        <v>9.5005103446041179</v>
      </c>
      <c r="Q801" s="7"/>
    </row>
    <row r="802" spans="1:17">
      <c r="A802" s="15">
        <v>2</v>
      </c>
      <c r="B802" s="15" t="s">
        <v>142</v>
      </c>
      <c r="C802" s="15" t="s">
        <v>143</v>
      </c>
      <c r="D802" s="40">
        <v>2013</v>
      </c>
      <c r="E802" t="s">
        <v>219</v>
      </c>
      <c r="F802" t="s">
        <v>9</v>
      </c>
      <c r="G802" s="5" t="s">
        <v>372</v>
      </c>
      <c r="H802" t="s">
        <v>373</v>
      </c>
      <c r="I802" s="9">
        <v>6858</v>
      </c>
      <c r="N802">
        <v>67238</v>
      </c>
      <c r="P802" s="18">
        <v>10.199589517832178</v>
      </c>
      <c r="Q802" s="7"/>
    </row>
    <row r="803" spans="1:17">
      <c r="A803" s="15">
        <v>2</v>
      </c>
      <c r="B803" s="15" t="s">
        <v>142</v>
      </c>
      <c r="C803" s="15" t="s">
        <v>143</v>
      </c>
      <c r="D803" s="40">
        <v>2014</v>
      </c>
      <c r="E803" t="s">
        <v>219</v>
      </c>
      <c r="F803" t="s">
        <v>9</v>
      </c>
      <c r="G803" s="5" t="s">
        <v>372</v>
      </c>
      <c r="H803" t="s">
        <v>373</v>
      </c>
      <c r="I803" s="9">
        <v>7127</v>
      </c>
      <c r="N803" s="45">
        <v>67238</v>
      </c>
      <c r="P803" s="18">
        <v>10.599660906035277</v>
      </c>
      <c r="Q803" s="7"/>
    </row>
    <row r="804" spans="1:17">
      <c r="A804" s="15">
        <v>2</v>
      </c>
      <c r="B804" s="15" t="s">
        <v>142</v>
      </c>
      <c r="C804" s="15" t="s">
        <v>143</v>
      </c>
      <c r="D804" s="40">
        <v>2015</v>
      </c>
      <c r="E804" t="s">
        <v>219</v>
      </c>
      <c r="F804" t="s">
        <v>9</v>
      </c>
      <c r="G804" s="5" t="s">
        <v>372</v>
      </c>
      <c r="H804" t="s">
        <v>373</v>
      </c>
      <c r="I804" s="9">
        <v>7485</v>
      </c>
      <c r="N804">
        <v>70613</v>
      </c>
      <c r="P804" s="18">
        <v>10.600031155736197</v>
      </c>
      <c r="Q804" s="7"/>
    </row>
    <row r="805" spans="1:17">
      <c r="A805" s="1">
        <v>2</v>
      </c>
      <c r="B805" s="1" t="s">
        <v>144</v>
      </c>
      <c r="C805" s="1" t="s">
        <v>145</v>
      </c>
      <c r="D805" s="1">
        <v>2003</v>
      </c>
      <c r="E805" t="s">
        <v>219</v>
      </c>
      <c r="F805" t="s">
        <v>374</v>
      </c>
      <c r="G805" t="s">
        <v>238</v>
      </c>
      <c r="H805" t="s">
        <v>375</v>
      </c>
      <c r="I805" s="1">
        <v>5387</v>
      </c>
      <c r="J805" s="1"/>
      <c r="K805" s="1"/>
      <c r="L805" s="1"/>
      <c r="M805" s="1"/>
      <c r="N805" s="1">
        <v>101647</v>
      </c>
      <c r="O805" s="1">
        <v>0</v>
      </c>
      <c r="P805" s="41">
        <v>5.2997137151121043</v>
      </c>
      <c r="Q805" s="7"/>
    </row>
    <row r="806" spans="1:17">
      <c r="A806" s="1">
        <v>2</v>
      </c>
      <c r="B806" s="1" t="s">
        <v>144</v>
      </c>
      <c r="C806" s="1" t="s">
        <v>145</v>
      </c>
      <c r="D806" s="1">
        <v>2009</v>
      </c>
      <c r="E806" t="s">
        <v>219</v>
      </c>
      <c r="F806" t="s">
        <v>374</v>
      </c>
      <c r="G806" t="s">
        <v>238</v>
      </c>
      <c r="H806" t="s">
        <v>375</v>
      </c>
      <c r="I806" s="1">
        <v>9734</v>
      </c>
      <c r="J806" s="1"/>
      <c r="K806" s="1"/>
      <c r="L806" s="1"/>
      <c r="M806" s="1"/>
      <c r="N806" s="1">
        <v>115886</v>
      </c>
      <c r="O806" s="1">
        <v>0</v>
      </c>
      <c r="P806" s="41">
        <v>8.3996341231900313</v>
      </c>
      <c r="Q806" s="7"/>
    </row>
    <row r="807" spans="1:17">
      <c r="A807" s="1">
        <v>1</v>
      </c>
      <c r="B807" s="1" t="s">
        <v>144</v>
      </c>
      <c r="C807" s="1" t="s">
        <v>145</v>
      </c>
      <c r="D807" s="1">
        <v>2010</v>
      </c>
      <c r="E807" t="s">
        <v>219</v>
      </c>
      <c r="F807" t="s">
        <v>374</v>
      </c>
      <c r="G807" t="s">
        <v>238</v>
      </c>
      <c r="H807" t="s">
        <v>375</v>
      </c>
      <c r="I807" s="1">
        <v>8038</v>
      </c>
      <c r="J807" s="1"/>
      <c r="K807" s="1"/>
      <c r="L807" s="1"/>
      <c r="M807" s="1"/>
      <c r="N807" s="1">
        <v>125587</v>
      </c>
      <c r="O807" s="1">
        <v>0</v>
      </c>
      <c r="P807" s="41">
        <v>6.4003439846480923</v>
      </c>
      <c r="Q807" s="7"/>
    </row>
    <row r="808" spans="1:17">
      <c r="A808" s="1">
        <v>2</v>
      </c>
      <c r="B808" s="1" t="s">
        <v>144</v>
      </c>
      <c r="C808" s="1" t="s">
        <v>145</v>
      </c>
      <c r="D808" s="1">
        <v>2011</v>
      </c>
      <c r="E808" t="s">
        <v>219</v>
      </c>
      <c r="F808" t="s">
        <v>374</v>
      </c>
      <c r="G808" t="s">
        <v>238</v>
      </c>
      <c r="H808" t="s">
        <v>375</v>
      </c>
      <c r="I808" s="1">
        <v>7776</v>
      </c>
      <c r="J808" s="1"/>
      <c r="K808" s="1"/>
      <c r="L808" s="1"/>
      <c r="M808" s="1"/>
      <c r="N808" s="1">
        <v>121493</v>
      </c>
      <c r="O808" s="1">
        <v>0</v>
      </c>
      <c r="P808" s="41">
        <v>6.4003687455244336</v>
      </c>
      <c r="Q808" s="7"/>
    </row>
    <row r="809" spans="1:17">
      <c r="A809" s="1">
        <v>2</v>
      </c>
      <c r="B809" s="1" t="s">
        <v>144</v>
      </c>
      <c r="C809" s="1" t="s">
        <v>145</v>
      </c>
      <c r="D809" s="1">
        <v>2012</v>
      </c>
      <c r="E809" t="s">
        <v>219</v>
      </c>
      <c r="F809" t="s">
        <v>374</v>
      </c>
      <c r="G809" t="s">
        <v>238</v>
      </c>
      <c r="H809" t="s">
        <v>375</v>
      </c>
      <c r="I809" s="1">
        <v>8969</v>
      </c>
      <c r="J809" s="1"/>
      <c r="K809" s="1"/>
      <c r="L809" s="1"/>
      <c r="M809" s="1"/>
      <c r="N809" s="1">
        <v>118016</v>
      </c>
      <c r="O809" s="1">
        <v>0</v>
      </c>
      <c r="P809" s="41">
        <v>7.5998169739696309</v>
      </c>
      <c r="Q809" s="18"/>
    </row>
    <row r="810" spans="1:17">
      <c r="A810" s="1">
        <v>2</v>
      </c>
      <c r="B810" s="1" t="s">
        <v>144</v>
      </c>
      <c r="C810" s="1" t="s">
        <v>145</v>
      </c>
      <c r="D810" s="1">
        <v>2013</v>
      </c>
      <c r="E810" t="s">
        <v>219</v>
      </c>
      <c r="F810" t="s">
        <v>374</v>
      </c>
      <c r="G810" t="s">
        <v>238</v>
      </c>
      <c r="H810" t="s">
        <v>375</v>
      </c>
      <c r="I810" s="1">
        <v>10923</v>
      </c>
      <c r="J810" s="1"/>
      <c r="K810" s="1"/>
      <c r="L810" s="1"/>
      <c r="M810" s="1"/>
      <c r="N810" s="1">
        <v>116207</v>
      </c>
      <c r="O810" s="1">
        <v>0</v>
      </c>
      <c r="P810" s="41">
        <v>9.3996058757217718</v>
      </c>
      <c r="Q810" s="7"/>
    </row>
    <row r="811" spans="1:17">
      <c r="A811" s="1">
        <v>2</v>
      </c>
      <c r="B811" s="1" t="s">
        <v>144</v>
      </c>
      <c r="C811" s="1" t="s">
        <v>145</v>
      </c>
      <c r="D811" s="1">
        <v>2014</v>
      </c>
      <c r="E811" t="s">
        <v>219</v>
      </c>
      <c r="F811" t="s">
        <v>374</v>
      </c>
      <c r="G811" t="s">
        <v>238</v>
      </c>
      <c r="H811" t="s">
        <v>375</v>
      </c>
      <c r="I811" s="1">
        <v>7280</v>
      </c>
      <c r="J811" s="1">
        <v>3155</v>
      </c>
      <c r="K811" s="1">
        <v>1577</v>
      </c>
      <c r="L811" s="1"/>
      <c r="M811" s="1"/>
      <c r="N811" s="1">
        <v>121330</v>
      </c>
      <c r="O811" s="1">
        <v>0</v>
      </c>
      <c r="P811" s="41">
        <v>6.0001648396933982</v>
      </c>
      <c r="Q811" s="7"/>
    </row>
    <row r="812" spans="1:17">
      <c r="A812" s="1">
        <v>2</v>
      </c>
      <c r="B812" s="1" t="s">
        <v>144</v>
      </c>
      <c r="C812" s="1" t="s">
        <v>145</v>
      </c>
      <c r="D812" s="1">
        <v>2015</v>
      </c>
      <c r="E812" t="s">
        <v>219</v>
      </c>
      <c r="F812" t="s">
        <v>374</v>
      </c>
      <c r="G812" t="s">
        <v>238</v>
      </c>
      <c r="H812" t="s">
        <v>375</v>
      </c>
      <c r="I812" s="1"/>
      <c r="J812" s="1"/>
      <c r="K812" s="1"/>
      <c r="L812" s="1"/>
      <c r="M812" s="1"/>
      <c r="N812" s="1">
        <v>127261</v>
      </c>
      <c r="O812" s="1"/>
      <c r="P812" s="41">
        <v>5.7</v>
      </c>
      <c r="Q812" s="7"/>
    </row>
    <row r="813" spans="1:17">
      <c r="A813">
        <v>1</v>
      </c>
      <c r="B813" t="s">
        <v>146</v>
      </c>
      <c r="C813" t="s">
        <v>147</v>
      </c>
      <c r="D813">
        <v>2000</v>
      </c>
      <c r="E813" t="s">
        <v>219</v>
      </c>
      <c r="F813" t="s">
        <v>377</v>
      </c>
      <c r="G813" t="s">
        <v>238</v>
      </c>
      <c r="H813" t="s">
        <v>376</v>
      </c>
      <c r="I813">
        <v>5911</v>
      </c>
      <c r="N813">
        <v>64839</v>
      </c>
      <c r="O813">
        <v>848</v>
      </c>
      <c r="P813">
        <v>9.2372364863808976</v>
      </c>
      <c r="Q813" s="7"/>
    </row>
    <row r="814" spans="1:17">
      <c r="A814">
        <v>2</v>
      </c>
      <c r="B814" t="s">
        <v>146</v>
      </c>
      <c r="C814" t="s">
        <v>147</v>
      </c>
      <c r="D814">
        <v>2001</v>
      </c>
      <c r="E814" t="s">
        <v>219</v>
      </c>
      <c r="F814" t="s">
        <v>377</v>
      </c>
      <c r="G814" t="s">
        <v>238</v>
      </c>
      <c r="H814" t="s">
        <v>376</v>
      </c>
      <c r="I814">
        <v>5860</v>
      </c>
      <c r="N814">
        <v>63900</v>
      </c>
      <c r="O814">
        <v>568</v>
      </c>
      <c r="P814">
        <v>9.2528263752921109</v>
      </c>
      <c r="Q814" s="7"/>
    </row>
    <row r="815" spans="1:17">
      <c r="A815">
        <v>2</v>
      </c>
      <c r="B815" t="s">
        <v>146</v>
      </c>
      <c r="C815" t="s">
        <v>147</v>
      </c>
      <c r="D815">
        <v>2002</v>
      </c>
      <c r="E815" t="s">
        <v>219</v>
      </c>
      <c r="F815" t="s">
        <v>377</v>
      </c>
      <c r="G815" t="s">
        <v>238</v>
      </c>
      <c r="H815" t="s">
        <v>376</v>
      </c>
      <c r="I815">
        <v>5861</v>
      </c>
      <c r="N815">
        <v>61671</v>
      </c>
      <c r="O815">
        <v>387</v>
      </c>
      <c r="P815">
        <v>9.5636707786698008</v>
      </c>
      <c r="Q815" s="7"/>
    </row>
    <row r="816" spans="1:17">
      <c r="A816">
        <v>2</v>
      </c>
      <c r="B816" t="s">
        <v>146</v>
      </c>
      <c r="C816" t="s">
        <v>147</v>
      </c>
      <c r="D816">
        <v>2003</v>
      </c>
      <c r="E816" t="s">
        <v>219</v>
      </c>
      <c r="F816" t="s">
        <v>377</v>
      </c>
      <c r="G816" t="s">
        <v>238</v>
      </c>
      <c r="H816" t="s">
        <v>376</v>
      </c>
      <c r="I816">
        <v>6310</v>
      </c>
      <c r="N816">
        <v>61753</v>
      </c>
      <c r="O816">
        <v>206</v>
      </c>
      <c r="P816">
        <v>10.252327489560823</v>
      </c>
      <c r="Q816" s="7"/>
    </row>
    <row r="817" spans="1:17">
      <c r="A817">
        <v>2</v>
      </c>
      <c r="B817" t="s">
        <v>146</v>
      </c>
      <c r="C817" t="s">
        <v>147</v>
      </c>
      <c r="D817">
        <v>2004</v>
      </c>
      <c r="E817" t="s">
        <v>219</v>
      </c>
      <c r="F817" t="s">
        <v>377</v>
      </c>
      <c r="G817" t="s">
        <v>238</v>
      </c>
      <c r="H817" t="s">
        <v>376</v>
      </c>
      <c r="I817">
        <v>6123</v>
      </c>
      <c r="N817">
        <v>62743</v>
      </c>
      <c r="O817">
        <v>66</v>
      </c>
      <c r="P817">
        <v>9.7691338130414671</v>
      </c>
      <c r="Q817" s="7"/>
    </row>
    <row r="818" spans="1:17">
      <c r="A818">
        <v>2</v>
      </c>
      <c r="B818" t="s">
        <v>146</v>
      </c>
      <c r="C818" t="s">
        <v>147</v>
      </c>
      <c r="D818">
        <v>2006</v>
      </c>
      <c r="E818" t="s">
        <v>219</v>
      </c>
      <c r="F818" t="s">
        <v>377</v>
      </c>
      <c r="G818" t="s">
        <v>238</v>
      </c>
      <c r="H818" t="s">
        <v>376</v>
      </c>
      <c r="I818">
        <v>5541</v>
      </c>
      <c r="N818">
        <v>59858</v>
      </c>
      <c r="O818">
        <v>0</v>
      </c>
      <c r="P818">
        <v>9.2569080156370074</v>
      </c>
      <c r="Q818" s="7"/>
    </row>
    <row r="819" spans="1:17">
      <c r="A819">
        <v>2</v>
      </c>
      <c r="B819" t="s">
        <v>146</v>
      </c>
      <c r="C819" t="s">
        <v>147</v>
      </c>
      <c r="D819">
        <v>2007</v>
      </c>
      <c r="E819" t="s">
        <v>219</v>
      </c>
      <c r="F819" t="s">
        <v>377</v>
      </c>
      <c r="G819" t="s">
        <v>238</v>
      </c>
      <c r="H819" t="s">
        <v>376</v>
      </c>
      <c r="I819">
        <v>5236</v>
      </c>
      <c r="N819">
        <v>61648</v>
      </c>
      <c r="O819">
        <v>0</v>
      </c>
      <c r="P819">
        <v>8.493381780430834</v>
      </c>
      <c r="Q819" s="7"/>
    </row>
    <row r="820" spans="1:17">
      <c r="A820">
        <v>2</v>
      </c>
      <c r="B820" t="s">
        <v>146</v>
      </c>
      <c r="C820" t="s">
        <v>147</v>
      </c>
      <c r="D820">
        <v>2008</v>
      </c>
      <c r="E820" t="s">
        <v>219</v>
      </c>
      <c r="F820" t="s">
        <v>377</v>
      </c>
      <c r="G820" t="s">
        <v>238</v>
      </c>
      <c r="H820" t="s">
        <v>376</v>
      </c>
      <c r="I820">
        <v>5726</v>
      </c>
      <c r="N820">
        <v>63137</v>
      </c>
      <c r="O820">
        <v>5</v>
      </c>
      <c r="P820">
        <v>9.0698853196477227</v>
      </c>
      <c r="Q820" s="7"/>
    </row>
    <row r="821" spans="1:17">
      <c r="A821">
        <v>2</v>
      </c>
      <c r="B821" t="s">
        <v>146</v>
      </c>
      <c r="C821" t="s">
        <v>147</v>
      </c>
      <c r="D821">
        <v>2009</v>
      </c>
      <c r="E821" t="s">
        <v>219</v>
      </c>
      <c r="F821" t="s">
        <v>377</v>
      </c>
      <c r="G821" t="s">
        <v>238</v>
      </c>
      <c r="H821" t="s">
        <v>376</v>
      </c>
      <c r="I821">
        <v>6234</v>
      </c>
      <c r="N821">
        <v>68364</v>
      </c>
      <c r="O821">
        <v>63</v>
      </c>
      <c r="P821">
        <v>9.1272455747353618</v>
      </c>
      <c r="Q821" s="7"/>
    </row>
    <row r="822" spans="1:17">
      <c r="A822">
        <v>2</v>
      </c>
      <c r="B822" t="s">
        <v>146</v>
      </c>
      <c r="C822" t="s">
        <v>147</v>
      </c>
      <c r="D822">
        <v>2010</v>
      </c>
      <c r="E822" t="s">
        <v>219</v>
      </c>
      <c r="F822" t="s">
        <v>377</v>
      </c>
      <c r="G822" t="s">
        <v>238</v>
      </c>
      <c r="H822" t="s">
        <v>376</v>
      </c>
      <c r="I822">
        <v>5557</v>
      </c>
      <c r="N822">
        <v>63015</v>
      </c>
      <c r="O822">
        <v>0</v>
      </c>
      <c r="P822">
        <v>8.8185352693803072</v>
      </c>
      <c r="Q822" s="7"/>
    </row>
    <row r="823" spans="1:17">
      <c r="A823">
        <v>2</v>
      </c>
      <c r="B823" t="s">
        <v>146</v>
      </c>
      <c r="C823" t="s">
        <v>147</v>
      </c>
      <c r="D823">
        <v>2011</v>
      </c>
      <c r="E823" t="s">
        <v>219</v>
      </c>
      <c r="F823" t="s">
        <v>377</v>
      </c>
      <c r="G823" t="s">
        <v>238</v>
      </c>
      <c r="H823" t="s">
        <v>376</v>
      </c>
      <c r="I823">
        <v>5677</v>
      </c>
      <c r="N823">
        <v>68544</v>
      </c>
      <c r="O823">
        <v>1</v>
      </c>
      <c r="P823">
        <v>8.2823920750477793</v>
      </c>
      <c r="Q823" s="7"/>
    </row>
    <row r="824" spans="1:17">
      <c r="A824">
        <v>1</v>
      </c>
      <c r="B824" t="s">
        <v>146</v>
      </c>
      <c r="C824" t="s">
        <v>147</v>
      </c>
      <c r="D824">
        <v>2012</v>
      </c>
      <c r="E824" t="s">
        <v>219</v>
      </c>
      <c r="F824" t="s">
        <v>377</v>
      </c>
      <c r="G824" t="s">
        <v>238</v>
      </c>
      <c r="H824" t="s">
        <v>376</v>
      </c>
      <c r="I824">
        <v>5675</v>
      </c>
      <c r="N824">
        <v>71160</v>
      </c>
      <c r="O824">
        <v>2</v>
      </c>
      <c r="P824">
        <v>7.9752100958430532</v>
      </c>
      <c r="Q824" s="7"/>
    </row>
    <row r="825" spans="1:17">
      <c r="A825">
        <v>2</v>
      </c>
      <c r="B825" t="s">
        <v>146</v>
      </c>
      <c r="C825" t="s">
        <v>147</v>
      </c>
      <c r="D825">
        <v>2013</v>
      </c>
      <c r="E825" t="s">
        <v>219</v>
      </c>
      <c r="F825" t="s">
        <v>377</v>
      </c>
      <c r="G825" t="s">
        <v>238</v>
      </c>
      <c r="H825" t="s">
        <v>376</v>
      </c>
      <c r="I825">
        <v>5244</v>
      </c>
      <c r="N825">
        <v>68505</v>
      </c>
      <c r="O825">
        <v>0</v>
      </c>
      <c r="P825">
        <v>7.654915699583972</v>
      </c>
      <c r="Q825" s="18"/>
    </row>
    <row r="826" spans="1:17">
      <c r="A826">
        <v>2</v>
      </c>
      <c r="B826" t="s">
        <v>146</v>
      </c>
      <c r="C826" t="s">
        <v>147</v>
      </c>
      <c r="D826">
        <v>2014</v>
      </c>
      <c r="E826" t="s">
        <v>219</v>
      </c>
      <c r="F826" t="s">
        <v>377</v>
      </c>
      <c r="G826" t="s">
        <v>238</v>
      </c>
      <c r="H826" t="s">
        <v>376</v>
      </c>
      <c r="I826">
        <v>5489</v>
      </c>
      <c r="N826">
        <v>70571</v>
      </c>
      <c r="O826">
        <v>2</v>
      </c>
      <c r="P826">
        <v>7.7782028936218452</v>
      </c>
      <c r="Q826" s="7"/>
    </row>
    <row r="827" spans="1:17">
      <c r="A827">
        <v>1</v>
      </c>
      <c r="B827" t="s">
        <v>146</v>
      </c>
      <c r="C827" t="s">
        <v>147</v>
      </c>
      <c r="D827">
        <v>2015</v>
      </c>
      <c r="E827" t="s">
        <v>219</v>
      </c>
      <c r="F827" t="s">
        <v>377</v>
      </c>
      <c r="G827" t="s">
        <v>238</v>
      </c>
      <c r="H827" t="s">
        <v>376</v>
      </c>
      <c r="I827">
        <v>5656</v>
      </c>
      <c r="N827">
        <v>72093</v>
      </c>
      <c r="O827">
        <v>1</v>
      </c>
      <c r="P827">
        <v>7.8455307107584744</v>
      </c>
      <c r="Q827" s="7"/>
    </row>
    <row r="828" spans="1:17">
      <c r="A828">
        <v>2</v>
      </c>
      <c r="B828" t="s">
        <v>148</v>
      </c>
      <c r="C828" t="s">
        <v>149</v>
      </c>
      <c r="D828">
        <v>2014</v>
      </c>
      <c r="E828" t="s">
        <v>219</v>
      </c>
      <c r="F828" t="s">
        <v>378</v>
      </c>
      <c r="G828" t="s">
        <v>238</v>
      </c>
      <c r="H828" t="s">
        <v>379</v>
      </c>
      <c r="I828" s="6">
        <v>6986</v>
      </c>
      <c r="J828" s="6">
        <v>2354</v>
      </c>
      <c r="K828" s="6">
        <v>1013</v>
      </c>
      <c r="L828" s="6">
        <v>298</v>
      </c>
      <c r="M828" s="6"/>
      <c r="N828" s="6">
        <v>112646</v>
      </c>
      <c r="O828" s="6">
        <v>16</v>
      </c>
      <c r="P828" s="7">
        <v>6.2026103169670606</v>
      </c>
      <c r="Q828" s="7"/>
    </row>
    <row r="829" spans="1:17">
      <c r="A829">
        <v>2</v>
      </c>
      <c r="B829" t="s">
        <v>148</v>
      </c>
      <c r="C829" t="s">
        <v>149</v>
      </c>
      <c r="D829">
        <v>2015</v>
      </c>
      <c r="E829" t="s">
        <v>219</v>
      </c>
      <c r="F829" t="s">
        <v>378</v>
      </c>
      <c r="G829" t="s">
        <v>238</v>
      </c>
      <c r="H829" t="s">
        <v>379</v>
      </c>
      <c r="I829" s="6">
        <v>7015</v>
      </c>
      <c r="J829" s="6">
        <v>2293</v>
      </c>
      <c r="K829" s="6">
        <v>878</v>
      </c>
      <c r="L829" s="6">
        <v>282</v>
      </c>
      <c r="M829" s="6"/>
      <c r="N829" s="6">
        <v>116181</v>
      </c>
      <c r="O829" s="6">
        <v>34</v>
      </c>
      <c r="P829" s="7">
        <v>6.0397599593618425</v>
      </c>
      <c r="Q829" s="7"/>
    </row>
    <row r="830" spans="1:17">
      <c r="A830">
        <v>1</v>
      </c>
      <c r="B830" t="s">
        <v>150</v>
      </c>
      <c r="C830" t="s">
        <v>151</v>
      </c>
      <c r="D830">
        <v>2000</v>
      </c>
      <c r="E830" t="s">
        <v>219</v>
      </c>
      <c r="F830" t="s">
        <v>380</v>
      </c>
      <c r="G830" t="s">
        <v>238</v>
      </c>
      <c r="H830" t="s">
        <v>167</v>
      </c>
      <c r="I830" s="6">
        <v>21504</v>
      </c>
      <c r="J830" s="6">
        <v>7577</v>
      </c>
      <c r="K830" s="6">
        <v>3286</v>
      </c>
      <c r="L830" s="6">
        <v>1235</v>
      </c>
      <c r="M830" s="6"/>
      <c r="N830" s="6">
        <v>378348</v>
      </c>
      <c r="O830" s="6">
        <v>13</v>
      </c>
      <c r="P830" s="7">
        <v>5.6838516129884891</v>
      </c>
      <c r="Q830" s="7"/>
    </row>
    <row r="831" spans="1:17">
      <c r="A831">
        <v>1</v>
      </c>
      <c r="B831" t="s">
        <v>150</v>
      </c>
      <c r="C831" t="s">
        <v>151</v>
      </c>
      <c r="D831">
        <v>2001</v>
      </c>
      <c r="E831" t="s">
        <v>219</v>
      </c>
      <c r="F831" t="s">
        <v>380</v>
      </c>
      <c r="G831" t="s">
        <v>238</v>
      </c>
      <c r="H831" t="s">
        <v>167</v>
      </c>
      <c r="I831" s="6">
        <v>21483</v>
      </c>
      <c r="J831" s="6">
        <v>7404</v>
      </c>
      <c r="K831" s="6">
        <v>3140</v>
      </c>
      <c r="L831" s="6">
        <v>1330</v>
      </c>
      <c r="M831" s="6"/>
      <c r="N831" s="6">
        <v>368205</v>
      </c>
      <c r="O831" s="6">
        <v>7</v>
      </c>
      <c r="P831" s="7">
        <v>5.8346324531909461</v>
      </c>
      <c r="Q831" s="7"/>
    </row>
    <row r="832" spans="1:17">
      <c r="A832">
        <v>1</v>
      </c>
      <c r="B832" t="s">
        <v>150</v>
      </c>
      <c r="C832" t="s">
        <v>151</v>
      </c>
      <c r="D832">
        <v>2002</v>
      </c>
      <c r="E832" t="s">
        <v>219</v>
      </c>
      <c r="F832" t="s">
        <v>380</v>
      </c>
      <c r="G832" t="s">
        <v>238</v>
      </c>
      <c r="H832" t="s">
        <v>167</v>
      </c>
      <c r="I832" s="6">
        <v>21021</v>
      </c>
      <c r="J832" s="6">
        <v>7410</v>
      </c>
      <c r="K832" s="6">
        <v>3233</v>
      </c>
      <c r="L832" s="6">
        <v>1385</v>
      </c>
      <c r="M832" s="6"/>
      <c r="N832" s="6">
        <v>353765</v>
      </c>
      <c r="O832" s="6">
        <v>7</v>
      </c>
      <c r="P832" s="7">
        <v>5.9421977736192542</v>
      </c>
      <c r="Q832" s="7"/>
    </row>
    <row r="833" spans="1:17">
      <c r="A833">
        <v>1</v>
      </c>
      <c r="B833" t="s">
        <v>150</v>
      </c>
      <c r="C833" t="s">
        <v>151</v>
      </c>
      <c r="D833">
        <v>2003</v>
      </c>
      <c r="E833" t="s">
        <v>219</v>
      </c>
      <c r="F833" t="s">
        <v>380</v>
      </c>
      <c r="G833" t="s">
        <v>238</v>
      </c>
      <c r="H833" t="s">
        <v>167</v>
      </c>
      <c r="I833" s="6">
        <v>20649</v>
      </c>
      <c r="J833" s="6">
        <v>7246</v>
      </c>
      <c r="K833" s="6">
        <v>3102</v>
      </c>
      <c r="L833" s="6">
        <v>1412</v>
      </c>
      <c r="M833" s="6"/>
      <c r="N833" s="6">
        <v>351072</v>
      </c>
      <c r="O833" s="6">
        <v>5</v>
      </c>
      <c r="P833" s="7">
        <v>5.8817832493512636</v>
      </c>
      <c r="Q833" s="7"/>
    </row>
    <row r="834" spans="1:17">
      <c r="A834">
        <v>1</v>
      </c>
      <c r="B834" t="s">
        <v>150</v>
      </c>
      <c r="C834" t="s">
        <v>151</v>
      </c>
      <c r="D834">
        <v>2004</v>
      </c>
      <c r="E834" t="s">
        <v>219</v>
      </c>
      <c r="F834" t="s">
        <v>380</v>
      </c>
      <c r="G834" t="s">
        <v>238</v>
      </c>
      <c r="H834" t="s">
        <v>167</v>
      </c>
      <c r="I834" s="6">
        <v>21596</v>
      </c>
      <c r="J834" s="6">
        <v>7486</v>
      </c>
      <c r="K834" s="6">
        <v>3173</v>
      </c>
      <c r="L834" s="6">
        <v>1338</v>
      </c>
      <c r="M834" s="6"/>
      <c r="N834" s="6">
        <v>356131</v>
      </c>
      <c r="O834" s="6">
        <v>7</v>
      </c>
      <c r="P834" s="7">
        <v>6.0641798923970303</v>
      </c>
      <c r="Q834" s="7"/>
    </row>
    <row r="835" spans="1:17">
      <c r="A835">
        <v>1</v>
      </c>
      <c r="B835" t="s">
        <v>150</v>
      </c>
      <c r="C835" t="s">
        <v>151</v>
      </c>
      <c r="D835">
        <v>2005</v>
      </c>
      <c r="E835" t="s">
        <v>219</v>
      </c>
      <c r="F835" t="s">
        <v>380</v>
      </c>
      <c r="G835" t="s">
        <v>238</v>
      </c>
      <c r="H835" t="s">
        <v>167</v>
      </c>
      <c r="I835" s="6">
        <v>21867</v>
      </c>
      <c r="J835" s="6">
        <v>7345</v>
      </c>
      <c r="K835" s="6">
        <v>3139</v>
      </c>
      <c r="L835" s="6">
        <v>1317</v>
      </c>
      <c r="M835" s="6"/>
      <c r="N835" s="6">
        <v>364383</v>
      </c>
      <c r="O835" s="6">
        <v>7</v>
      </c>
      <c r="P835" s="7">
        <v>6.001218521527214</v>
      </c>
      <c r="Q835" s="7"/>
    </row>
    <row r="836" spans="1:17">
      <c r="A836">
        <v>1</v>
      </c>
      <c r="B836" t="s">
        <v>150</v>
      </c>
      <c r="C836" t="s">
        <v>151</v>
      </c>
      <c r="D836">
        <v>2006</v>
      </c>
      <c r="E836" t="s">
        <v>219</v>
      </c>
      <c r="F836" t="s">
        <v>380</v>
      </c>
      <c r="G836" t="s">
        <v>238</v>
      </c>
      <c r="H836" t="s">
        <v>167</v>
      </c>
      <c r="I836" s="6">
        <v>22333</v>
      </c>
      <c r="J836" s="6">
        <v>7655</v>
      </c>
      <c r="K836" s="6">
        <v>3252</v>
      </c>
      <c r="L836" s="6">
        <v>1501</v>
      </c>
      <c r="M836" s="6"/>
      <c r="N836" s="6">
        <v>374244</v>
      </c>
      <c r="O836" s="6">
        <v>6</v>
      </c>
      <c r="P836" s="7">
        <v>5.9675928152672899</v>
      </c>
      <c r="Q836" s="7"/>
    </row>
    <row r="837" spans="1:17">
      <c r="A837">
        <v>1</v>
      </c>
      <c r="B837" t="s">
        <v>150</v>
      </c>
      <c r="C837" t="s">
        <v>151</v>
      </c>
      <c r="D837">
        <v>2007</v>
      </c>
      <c r="E837" t="s">
        <v>219</v>
      </c>
      <c r="F837" t="s">
        <v>380</v>
      </c>
      <c r="G837" t="s">
        <v>238</v>
      </c>
      <c r="H837" t="s">
        <v>167</v>
      </c>
      <c r="I837" s="6">
        <v>23278</v>
      </c>
      <c r="J837" s="6">
        <v>8052</v>
      </c>
      <c r="K837" s="6">
        <v>3399</v>
      </c>
      <c r="L837" s="6">
        <v>1520</v>
      </c>
      <c r="M837" s="6"/>
      <c r="N837" s="6">
        <v>387873</v>
      </c>
      <c r="O837" s="6">
        <v>5</v>
      </c>
      <c r="P837" s="7">
        <v>6.0015262924500083</v>
      </c>
      <c r="Q837" s="7"/>
    </row>
    <row r="838" spans="1:17">
      <c r="A838">
        <v>1</v>
      </c>
      <c r="B838" t="s">
        <v>150</v>
      </c>
      <c r="C838" t="s">
        <v>151</v>
      </c>
      <c r="D838">
        <v>2008</v>
      </c>
      <c r="E838" t="s">
        <v>219</v>
      </c>
      <c r="F838" t="s">
        <v>380</v>
      </c>
      <c r="G838" t="s">
        <v>238</v>
      </c>
      <c r="H838" t="s">
        <v>167</v>
      </c>
      <c r="I838" s="6">
        <v>23344</v>
      </c>
      <c r="J838" s="6">
        <v>7882</v>
      </c>
      <c r="K838" s="6">
        <v>3314</v>
      </c>
      <c r="L838" s="6">
        <v>1528</v>
      </c>
      <c r="M838" s="6"/>
      <c r="N838" s="6">
        <v>414499</v>
      </c>
      <c r="O838" s="6">
        <v>5</v>
      </c>
      <c r="P838" s="7">
        <v>5.6319271207785873</v>
      </c>
      <c r="Q838" s="7"/>
    </row>
    <row r="839" spans="1:17">
      <c r="A839">
        <v>1</v>
      </c>
      <c r="B839" t="s">
        <v>150</v>
      </c>
      <c r="C839" t="s">
        <v>151</v>
      </c>
      <c r="D839">
        <v>2009</v>
      </c>
      <c r="E839" t="s">
        <v>219</v>
      </c>
      <c r="F839" t="s">
        <v>380</v>
      </c>
      <c r="G839" t="s">
        <v>238</v>
      </c>
      <c r="H839" t="s">
        <v>167</v>
      </c>
      <c r="I839" s="6">
        <v>24004</v>
      </c>
      <c r="J839" s="6">
        <v>8036</v>
      </c>
      <c r="K839" s="6">
        <v>3392</v>
      </c>
      <c r="L839" s="6">
        <v>1716</v>
      </c>
      <c r="M839" s="6"/>
      <c r="N839" s="6">
        <v>417589</v>
      </c>
      <c r="O839" s="6">
        <v>6</v>
      </c>
      <c r="P839" s="7">
        <v>5.7483182983981624</v>
      </c>
      <c r="Q839" s="18"/>
    </row>
    <row r="840" spans="1:17">
      <c r="A840">
        <v>1</v>
      </c>
      <c r="B840" t="s">
        <v>150</v>
      </c>
      <c r="C840" t="s">
        <v>151</v>
      </c>
      <c r="D840">
        <v>2010</v>
      </c>
      <c r="E840" t="s">
        <v>219</v>
      </c>
      <c r="F840" t="s">
        <v>380</v>
      </c>
      <c r="G840" t="s">
        <v>238</v>
      </c>
      <c r="H840" t="s">
        <v>167</v>
      </c>
      <c r="I840" s="6">
        <v>23245</v>
      </c>
      <c r="J840" s="6">
        <v>7971</v>
      </c>
      <c r="K840" s="6">
        <v>3320</v>
      </c>
      <c r="L840" s="6">
        <v>1496</v>
      </c>
      <c r="M840" s="6"/>
      <c r="N840" s="6">
        <v>413300</v>
      </c>
      <c r="O840" s="6">
        <v>2</v>
      </c>
      <c r="P840" s="7">
        <v>5.6242711070462477</v>
      </c>
      <c r="Q840" s="18"/>
    </row>
    <row r="841" spans="1:17">
      <c r="A841">
        <v>1</v>
      </c>
      <c r="B841" t="s">
        <v>150</v>
      </c>
      <c r="C841" t="s">
        <v>151</v>
      </c>
      <c r="D841">
        <v>2011</v>
      </c>
      <c r="E841" t="s">
        <v>219</v>
      </c>
      <c r="F841" t="s">
        <v>380</v>
      </c>
      <c r="G841" t="s">
        <v>238</v>
      </c>
      <c r="H841" t="s">
        <v>167</v>
      </c>
      <c r="I841" s="6">
        <v>21579</v>
      </c>
      <c r="J841" s="6">
        <v>7446</v>
      </c>
      <c r="K841" s="6">
        <v>3161</v>
      </c>
      <c r="L841" s="6">
        <v>1433</v>
      </c>
      <c r="M841" s="6"/>
      <c r="N841" s="6">
        <v>388416</v>
      </c>
      <c r="O841" s="6">
        <v>6</v>
      </c>
      <c r="P841" s="7">
        <v>5.5557271954893022</v>
      </c>
      <c r="Q841" s="18"/>
    </row>
    <row r="842" spans="1:17">
      <c r="A842">
        <v>1</v>
      </c>
      <c r="B842" t="s">
        <v>150</v>
      </c>
      <c r="C842" t="s">
        <v>151</v>
      </c>
      <c r="D842">
        <v>2012</v>
      </c>
      <c r="E842" t="s">
        <v>219</v>
      </c>
      <c r="F842" t="s">
        <v>380</v>
      </c>
      <c r="G842" t="s">
        <v>238</v>
      </c>
      <c r="H842" t="s">
        <v>167</v>
      </c>
      <c r="I842" s="6">
        <v>21835</v>
      </c>
      <c r="J842" s="6">
        <v>7804</v>
      </c>
      <c r="K842" s="6">
        <v>3463</v>
      </c>
      <c r="L842" s="6">
        <v>1407</v>
      </c>
      <c r="M842" s="6"/>
      <c r="N842" s="6">
        <v>386257</v>
      </c>
      <c r="O842" s="6">
        <v>3</v>
      </c>
      <c r="P842" s="7">
        <v>5.6530158910975681</v>
      </c>
      <c r="Q842" s="7"/>
    </row>
    <row r="843" spans="1:17">
      <c r="A843">
        <v>1</v>
      </c>
      <c r="B843" t="s">
        <v>150</v>
      </c>
      <c r="C843" t="s">
        <v>151</v>
      </c>
      <c r="D843">
        <v>2013</v>
      </c>
      <c r="E843" t="s">
        <v>219</v>
      </c>
      <c r="F843" t="s">
        <v>380</v>
      </c>
      <c r="G843" t="s">
        <v>238</v>
      </c>
      <c r="H843" t="s">
        <v>167</v>
      </c>
      <c r="I843" s="6">
        <v>22019</v>
      </c>
      <c r="J843" s="6">
        <v>7735</v>
      </c>
      <c r="K843" s="6">
        <v>3394</v>
      </c>
      <c r="L843" s="6">
        <v>1333</v>
      </c>
      <c r="M843" s="6"/>
      <c r="N843" s="6">
        <v>369576</v>
      </c>
      <c r="O843" s="6">
        <v>4</v>
      </c>
      <c r="P843" s="7">
        <v>5.957973006613055</v>
      </c>
      <c r="Q843" s="7"/>
    </row>
    <row r="844" spans="1:17">
      <c r="A844">
        <v>1</v>
      </c>
      <c r="B844" t="s">
        <v>150</v>
      </c>
      <c r="C844" t="s">
        <v>151</v>
      </c>
      <c r="D844">
        <v>2014</v>
      </c>
      <c r="E844" t="s">
        <v>219</v>
      </c>
      <c r="F844" t="s">
        <v>380</v>
      </c>
      <c r="G844" t="s">
        <v>238</v>
      </c>
      <c r="H844" t="s">
        <v>167</v>
      </c>
      <c r="I844" s="6">
        <v>22211</v>
      </c>
      <c r="J844" s="6">
        <v>8012</v>
      </c>
      <c r="K844" s="6">
        <v>3425</v>
      </c>
      <c r="L844" s="6">
        <v>1368</v>
      </c>
      <c r="M844" s="6"/>
      <c r="N844">
        <v>375160</v>
      </c>
      <c r="O844" s="6"/>
      <c r="P844" s="7">
        <v>5.9204072928883678</v>
      </c>
      <c r="Q844" s="7"/>
    </row>
    <row r="845" spans="1:17">
      <c r="A845">
        <v>1</v>
      </c>
      <c r="B845" t="s">
        <v>150</v>
      </c>
      <c r="C845" t="s">
        <v>151</v>
      </c>
      <c r="D845">
        <v>2015</v>
      </c>
      <c r="E845" t="s">
        <v>219</v>
      </c>
      <c r="F845" t="s">
        <v>380</v>
      </c>
      <c r="G845" t="s">
        <v>238</v>
      </c>
      <c r="H845" t="s">
        <v>167</v>
      </c>
      <c r="I845" s="6">
        <v>21351</v>
      </c>
      <c r="J845" s="6">
        <v>7554</v>
      </c>
      <c r="K845" s="6">
        <v>3196</v>
      </c>
      <c r="L845" s="6">
        <v>1212</v>
      </c>
      <c r="M845" s="6"/>
      <c r="N845">
        <v>369308</v>
      </c>
      <c r="O845" s="6"/>
      <c r="P845" s="7">
        <v>5.7813532336153024</v>
      </c>
      <c r="Q845" s="7"/>
    </row>
    <row r="846" spans="1:17">
      <c r="A846">
        <v>1</v>
      </c>
      <c r="B846" t="s">
        <v>150</v>
      </c>
      <c r="C846" t="s">
        <v>151</v>
      </c>
      <c r="D846">
        <v>2016</v>
      </c>
      <c r="E846" t="s">
        <v>219</v>
      </c>
      <c r="F846" t="s">
        <v>380</v>
      </c>
      <c r="G846" t="s">
        <v>238</v>
      </c>
      <c r="H846" t="s">
        <v>167</v>
      </c>
      <c r="I846">
        <v>22314</v>
      </c>
      <c r="J846">
        <v>8046</v>
      </c>
      <c r="K846">
        <v>3397</v>
      </c>
      <c r="L846" s="6">
        <v>1273</v>
      </c>
      <c r="N846" s="6">
        <v>382257</v>
      </c>
      <c r="O846" s="6">
        <v>14</v>
      </c>
      <c r="P846" s="7">
        <v>5.8376477790306165</v>
      </c>
      <c r="Q846" s="7"/>
    </row>
    <row r="847" spans="1:17">
      <c r="A847">
        <v>1</v>
      </c>
      <c r="B847" t="s">
        <v>152</v>
      </c>
      <c r="C847" t="s">
        <v>153</v>
      </c>
      <c r="D847">
        <v>2000</v>
      </c>
      <c r="E847" t="s">
        <v>219</v>
      </c>
      <c r="F847" t="s">
        <v>381</v>
      </c>
      <c r="G847" t="s">
        <v>238</v>
      </c>
      <c r="I847" s="6">
        <v>8485</v>
      </c>
      <c r="J847" s="6">
        <v>2714</v>
      </c>
      <c r="K847" s="6">
        <v>1138</v>
      </c>
      <c r="L847" s="6">
        <v>414</v>
      </c>
      <c r="M847" s="6"/>
      <c r="N847" s="6">
        <v>120008</v>
      </c>
      <c r="O847" s="6">
        <v>422</v>
      </c>
      <c r="P847" s="7">
        <v>7.0953121602863209</v>
      </c>
      <c r="Q847" s="7"/>
    </row>
    <row r="848" spans="1:17">
      <c r="A848">
        <v>1</v>
      </c>
      <c r="B848" t="s">
        <v>152</v>
      </c>
      <c r="C848" t="s">
        <v>153</v>
      </c>
      <c r="D848">
        <v>2001</v>
      </c>
      <c r="E848" t="s">
        <v>219</v>
      </c>
      <c r="F848" t="s">
        <v>381</v>
      </c>
      <c r="G848" t="s">
        <v>238</v>
      </c>
      <c r="I848" s="6">
        <v>8097</v>
      </c>
      <c r="J848" s="6">
        <v>2500</v>
      </c>
      <c r="K848" s="6">
        <v>989</v>
      </c>
      <c r="L848" s="6">
        <v>352</v>
      </c>
      <c r="M848" s="6"/>
      <c r="N848" s="6">
        <v>112774</v>
      </c>
      <c r="O848" s="6">
        <v>396</v>
      </c>
      <c r="P848" s="7">
        <v>7.9</v>
      </c>
      <c r="Q848" s="7"/>
    </row>
    <row r="849" spans="1:17">
      <c r="A849">
        <v>1</v>
      </c>
      <c r="B849" t="s">
        <v>152</v>
      </c>
      <c r="C849" t="s">
        <v>153</v>
      </c>
      <c r="D849">
        <v>2002</v>
      </c>
      <c r="E849" t="s">
        <v>219</v>
      </c>
      <c r="F849" t="s">
        <v>381</v>
      </c>
      <c r="G849" t="s">
        <v>238</v>
      </c>
      <c r="I849" s="6">
        <v>8386</v>
      </c>
      <c r="J849" s="6">
        <v>2604</v>
      </c>
      <c r="K849" s="6">
        <v>1060</v>
      </c>
      <c r="L849" s="6">
        <v>388</v>
      </c>
      <c r="M849" s="6"/>
      <c r="N849" s="6">
        <v>114383</v>
      </c>
      <c r="O849" s="6">
        <v>393</v>
      </c>
      <c r="P849" s="7">
        <v>7.3567856829546443</v>
      </c>
      <c r="Q849" s="7"/>
    </row>
    <row r="850" spans="1:17">
      <c r="A850">
        <v>1</v>
      </c>
      <c r="B850" t="s">
        <v>152</v>
      </c>
      <c r="C850" t="s">
        <v>153</v>
      </c>
      <c r="D850">
        <v>2003</v>
      </c>
      <c r="E850" t="s">
        <v>219</v>
      </c>
      <c r="F850" t="s">
        <v>381</v>
      </c>
      <c r="G850" t="s">
        <v>238</v>
      </c>
      <c r="I850" s="6">
        <v>8272</v>
      </c>
      <c r="J850" s="6">
        <v>2515</v>
      </c>
      <c r="K850" s="6">
        <v>962</v>
      </c>
      <c r="L850" s="6">
        <v>311</v>
      </c>
      <c r="M850" s="6"/>
      <c r="N850" s="6">
        <v>112515</v>
      </c>
      <c r="O850" s="6">
        <v>261</v>
      </c>
      <c r="P850" s="7">
        <v>7.3690024408929746</v>
      </c>
      <c r="Q850" s="7"/>
    </row>
    <row r="851" spans="1:17">
      <c r="A851">
        <v>1</v>
      </c>
      <c r="B851" t="s">
        <v>152</v>
      </c>
      <c r="C851" t="s">
        <v>153</v>
      </c>
      <c r="D851">
        <v>2004</v>
      </c>
      <c r="E851" t="s">
        <v>219</v>
      </c>
      <c r="F851" t="s">
        <v>381</v>
      </c>
      <c r="G851" t="s">
        <v>238</v>
      </c>
      <c r="I851" s="6">
        <v>8290</v>
      </c>
      <c r="J851" s="6">
        <v>2563</v>
      </c>
      <c r="K851" s="6">
        <v>1017</v>
      </c>
      <c r="L851" s="6">
        <v>385</v>
      </c>
      <c r="M851" s="6"/>
      <c r="N851" s="6">
        <v>109298</v>
      </c>
      <c r="O851" s="6">
        <v>305</v>
      </c>
      <c r="P851" s="7">
        <v>7.6059930454249356</v>
      </c>
      <c r="Q851" s="7"/>
    </row>
    <row r="852" spans="1:17">
      <c r="A852">
        <v>1</v>
      </c>
      <c r="B852" t="s">
        <v>152</v>
      </c>
      <c r="C852" t="s">
        <v>153</v>
      </c>
      <c r="D852">
        <v>2005</v>
      </c>
      <c r="E852" t="s">
        <v>219</v>
      </c>
      <c r="F852" t="s">
        <v>381</v>
      </c>
      <c r="G852" t="s">
        <v>238</v>
      </c>
      <c r="I852" s="6">
        <v>8204</v>
      </c>
      <c r="J852" s="6">
        <v>2556</v>
      </c>
      <c r="K852" s="6">
        <v>1010</v>
      </c>
      <c r="L852" s="6">
        <v>366</v>
      </c>
      <c r="M852" s="6"/>
      <c r="N852" s="6">
        <v>109399</v>
      </c>
      <c r="O852" s="6">
        <v>390</v>
      </c>
      <c r="P852" s="7">
        <v>7.5259840930565369</v>
      </c>
      <c r="Q852" s="7"/>
    </row>
    <row r="853" spans="1:17">
      <c r="A853">
        <v>1</v>
      </c>
      <c r="B853" t="s">
        <v>152</v>
      </c>
      <c r="C853" t="s">
        <v>153</v>
      </c>
      <c r="D853">
        <v>2006</v>
      </c>
      <c r="E853" t="s">
        <v>219</v>
      </c>
      <c r="F853" t="s">
        <v>381</v>
      </c>
      <c r="G853" t="s">
        <v>238</v>
      </c>
      <c r="I853" s="6">
        <v>8012</v>
      </c>
      <c r="J853" s="6">
        <v>2311</v>
      </c>
      <c r="K853" s="6">
        <v>911</v>
      </c>
      <c r="L853" s="6">
        <v>286</v>
      </c>
      <c r="M853" s="6"/>
      <c r="N853" s="6">
        <v>105449</v>
      </c>
      <c r="O853" s="6">
        <v>189</v>
      </c>
      <c r="P853" s="7">
        <v>7.6116283488504664</v>
      </c>
      <c r="Q853" s="7"/>
    </row>
    <row r="854" spans="1:17">
      <c r="A854">
        <v>1</v>
      </c>
      <c r="B854" t="s">
        <v>152</v>
      </c>
      <c r="C854" t="s">
        <v>153</v>
      </c>
      <c r="D854">
        <v>2007</v>
      </c>
      <c r="E854" t="s">
        <v>219</v>
      </c>
      <c r="F854" t="s">
        <v>381</v>
      </c>
      <c r="G854" t="s">
        <v>238</v>
      </c>
      <c r="I854" s="6">
        <v>8017</v>
      </c>
      <c r="J854" s="6">
        <v>2400</v>
      </c>
      <c r="K854" s="6">
        <v>932</v>
      </c>
      <c r="L854" s="6">
        <v>320</v>
      </c>
      <c r="M854" s="6"/>
      <c r="N854" s="6">
        <v>102492</v>
      </c>
      <c r="O854" s="6">
        <v>20</v>
      </c>
      <c r="P854" s="7">
        <v>7.823600593332813</v>
      </c>
      <c r="Q854" s="7"/>
    </row>
    <row r="855" spans="1:17">
      <c r="A855">
        <v>1</v>
      </c>
      <c r="B855" t="s">
        <v>152</v>
      </c>
      <c r="C855" t="s">
        <v>153</v>
      </c>
      <c r="D855">
        <v>2008</v>
      </c>
      <c r="E855" t="s">
        <v>219</v>
      </c>
      <c r="F855" t="s">
        <v>381</v>
      </c>
      <c r="G855" t="s">
        <v>238</v>
      </c>
      <c r="I855" s="6">
        <v>8008</v>
      </c>
      <c r="J855" s="6">
        <v>2405</v>
      </c>
      <c r="K855" s="6">
        <v>976</v>
      </c>
      <c r="L855" s="6">
        <v>326</v>
      </c>
      <c r="M855" s="6"/>
      <c r="N855" s="6">
        <v>104594</v>
      </c>
      <c r="O855" s="6">
        <v>965</v>
      </c>
      <c r="P855" s="7">
        <v>7.7275666078028351</v>
      </c>
      <c r="Q855" s="7"/>
    </row>
    <row r="856" spans="1:17">
      <c r="A856">
        <v>1</v>
      </c>
      <c r="B856" t="s">
        <v>152</v>
      </c>
      <c r="C856" t="s">
        <v>153</v>
      </c>
      <c r="D856">
        <v>2009</v>
      </c>
      <c r="E856" t="s">
        <v>219</v>
      </c>
      <c r="F856" t="s">
        <v>381</v>
      </c>
      <c r="G856" t="s">
        <v>238</v>
      </c>
      <c r="I856" s="6">
        <v>8124</v>
      </c>
      <c r="J856" s="6">
        <v>2480</v>
      </c>
      <c r="K856" s="6">
        <v>975</v>
      </c>
      <c r="L856" s="6">
        <v>356</v>
      </c>
      <c r="M856" s="6"/>
      <c r="N856" s="6">
        <v>99491</v>
      </c>
      <c r="O856" s="6">
        <v>248</v>
      </c>
      <c r="P856" s="7">
        <v>8.1859677760648104</v>
      </c>
      <c r="Q856" s="7"/>
    </row>
    <row r="857" spans="1:17">
      <c r="A857">
        <v>1</v>
      </c>
      <c r="B857" t="s">
        <v>152</v>
      </c>
      <c r="C857" t="s">
        <v>153</v>
      </c>
      <c r="D857">
        <v>2010</v>
      </c>
      <c r="E857" t="s">
        <v>219</v>
      </c>
      <c r="F857" t="s">
        <v>381</v>
      </c>
      <c r="G857" t="s">
        <v>238</v>
      </c>
      <c r="I857" s="6">
        <v>8416</v>
      </c>
      <c r="J857" s="6">
        <v>2542</v>
      </c>
      <c r="K857" s="6">
        <v>989</v>
      </c>
      <c r="L857" s="6">
        <v>302</v>
      </c>
      <c r="M857" s="6"/>
      <c r="N857" s="6">
        <v>101381</v>
      </c>
      <c r="O857" s="6">
        <v>128</v>
      </c>
      <c r="P857" s="7">
        <v>8.3118524883213336</v>
      </c>
      <c r="Q857" s="7"/>
    </row>
    <row r="858" spans="1:17">
      <c r="A858">
        <v>1</v>
      </c>
      <c r="B858" t="s">
        <v>152</v>
      </c>
      <c r="C858" t="s">
        <v>153</v>
      </c>
      <c r="D858">
        <v>2011</v>
      </c>
      <c r="E858" t="s">
        <v>219</v>
      </c>
      <c r="F858" t="s">
        <v>381</v>
      </c>
      <c r="G858" s="4" t="s">
        <v>154</v>
      </c>
      <c r="I858" s="6">
        <v>8135</v>
      </c>
      <c r="J858" s="6">
        <v>2456</v>
      </c>
      <c r="K858" s="6">
        <v>955</v>
      </c>
      <c r="L858" s="6">
        <v>359</v>
      </c>
      <c r="M858" s="6"/>
      <c r="N858" s="6">
        <v>96856</v>
      </c>
      <c r="O858" s="6">
        <v>102</v>
      </c>
      <c r="P858" s="7">
        <v>8.4079211195402781</v>
      </c>
      <c r="Q858" s="7"/>
    </row>
    <row r="859" spans="1:17">
      <c r="A859">
        <v>1</v>
      </c>
      <c r="B859" t="s">
        <v>152</v>
      </c>
      <c r="C859" t="s">
        <v>153</v>
      </c>
      <c r="D859">
        <v>2012</v>
      </c>
      <c r="E859" t="s">
        <v>219</v>
      </c>
      <c r="F859" t="s">
        <v>381</v>
      </c>
      <c r="G859" s="4" t="s">
        <v>154</v>
      </c>
      <c r="I859" s="6">
        <v>7644</v>
      </c>
      <c r="J859" s="6">
        <v>2333</v>
      </c>
      <c r="K859" s="6">
        <v>939</v>
      </c>
      <c r="L859" s="6">
        <v>352</v>
      </c>
      <c r="M859" s="6"/>
      <c r="N859" s="6">
        <v>89841</v>
      </c>
      <c r="O859" s="6">
        <v>67</v>
      </c>
      <c r="P859" s="7">
        <v>8.5147147280949937</v>
      </c>
      <c r="Q859" s="7"/>
    </row>
    <row r="860" spans="1:17">
      <c r="A860">
        <v>1</v>
      </c>
      <c r="B860" t="s">
        <v>152</v>
      </c>
      <c r="C860" t="s">
        <v>153</v>
      </c>
      <c r="D860">
        <v>2013</v>
      </c>
      <c r="E860" t="s">
        <v>219</v>
      </c>
      <c r="F860" t="s">
        <v>381</v>
      </c>
      <c r="G860" s="4" t="s">
        <v>154</v>
      </c>
      <c r="I860" s="6">
        <v>7165</v>
      </c>
      <c r="J860" s="6">
        <v>2140</v>
      </c>
      <c r="K860" s="6">
        <v>838</v>
      </c>
      <c r="L860" s="6">
        <v>302</v>
      </c>
      <c r="M860" s="6"/>
      <c r="N860" s="6">
        <v>82787</v>
      </c>
      <c r="O860" s="6">
        <v>37</v>
      </c>
      <c r="P860" s="7">
        <v>8.6586102719033242</v>
      </c>
      <c r="Q860" s="7"/>
    </row>
    <row r="861" spans="1:17">
      <c r="A861">
        <v>1</v>
      </c>
      <c r="B861" t="s">
        <v>152</v>
      </c>
      <c r="C861" t="s">
        <v>153</v>
      </c>
      <c r="D861">
        <v>2014</v>
      </c>
      <c r="E861" t="s">
        <v>219</v>
      </c>
      <c r="F861" t="s">
        <v>381</v>
      </c>
      <c r="G861" s="4" t="s">
        <v>154</v>
      </c>
      <c r="I861" s="9">
        <v>7192</v>
      </c>
      <c r="J861" s="9">
        <v>2232</v>
      </c>
      <c r="K861" s="9">
        <v>847</v>
      </c>
      <c r="L861" s="9">
        <v>299</v>
      </c>
      <c r="M861" s="9"/>
      <c r="N861" s="9">
        <v>82613</v>
      </c>
      <c r="O861" s="9">
        <v>47</v>
      </c>
      <c r="P861" s="18">
        <v>8.7106072717583505</v>
      </c>
      <c r="Q861" s="7"/>
    </row>
    <row r="862" spans="1:17">
      <c r="A862">
        <v>1</v>
      </c>
      <c r="B862" t="s">
        <v>152</v>
      </c>
      <c r="C862" t="s">
        <v>153</v>
      </c>
      <c r="D862">
        <v>2015</v>
      </c>
      <c r="E862" t="s">
        <v>219</v>
      </c>
      <c r="F862" t="s">
        <v>381</v>
      </c>
      <c r="G862" s="4" t="s">
        <v>154</v>
      </c>
      <c r="I862" s="9">
        <v>7630</v>
      </c>
      <c r="J862" s="9">
        <v>2314</v>
      </c>
      <c r="K862" s="9">
        <v>896</v>
      </c>
      <c r="L862" s="9">
        <v>280</v>
      </c>
      <c r="M862" s="9"/>
      <c r="N862" s="9">
        <v>85779</v>
      </c>
      <c r="O862" s="9">
        <v>51</v>
      </c>
      <c r="P862" s="18">
        <v>8.900242627846211</v>
      </c>
      <c r="Q862" s="7"/>
    </row>
    <row r="863" spans="1:17">
      <c r="A863">
        <v>1</v>
      </c>
      <c r="B863" s="15" t="s">
        <v>155</v>
      </c>
      <c r="C863" s="15" t="s">
        <v>156</v>
      </c>
      <c r="D863" s="15">
        <v>2000</v>
      </c>
      <c r="E863" t="s">
        <v>219</v>
      </c>
      <c r="F863" t="s">
        <v>383</v>
      </c>
      <c r="G863" s="5" t="s">
        <v>384</v>
      </c>
      <c r="H863" t="s">
        <v>382</v>
      </c>
      <c r="I863" s="9">
        <v>985</v>
      </c>
      <c r="J863" s="9">
        <v>344</v>
      </c>
      <c r="K863" s="9">
        <v>156</v>
      </c>
      <c r="L863" s="9">
        <v>74</v>
      </c>
      <c r="M863" s="9"/>
      <c r="N863" s="9">
        <v>11250</v>
      </c>
      <c r="O863" s="9">
        <v>0</v>
      </c>
      <c r="P863" s="18">
        <v>8.7555555555555546</v>
      </c>
      <c r="Q863" s="7"/>
    </row>
    <row r="864" spans="1:17">
      <c r="A864">
        <v>1</v>
      </c>
      <c r="B864" t="s">
        <v>155</v>
      </c>
      <c r="C864" t="s">
        <v>156</v>
      </c>
      <c r="D864">
        <v>2001</v>
      </c>
      <c r="E864" t="s">
        <v>219</v>
      </c>
      <c r="F864" t="s">
        <v>383</v>
      </c>
      <c r="G864" s="5" t="s">
        <v>384</v>
      </c>
      <c r="H864" t="s">
        <v>382</v>
      </c>
      <c r="I864" s="6">
        <v>1146</v>
      </c>
      <c r="J864" s="6">
        <v>414</v>
      </c>
      <c r="K864" s="6">
        <v>222</v>
      </c>
      <c r="L864" s="6">
        <v>127</v>
      </c>
      <c r="M864" s="6"/>
      <c r="N864" s="6">
        <v>12118</v>
      </c>
      <c r="O864" s="6">
        <v>0</v>
      </c>
      <c r="P864" s="7">
        <v>9.4570061066182536</v>
      </c>
      <c r="Q864" s="7"/>
    </row>
    <row r="865" spans="1:17">
      <c r="A865">
        <v>1</v>
      </c>
      <c r="B865" t="s">
        <v>155</v>
      </c>
      <c r="C865" t="s">
        <v>156</v>
      </c>
      <c r="D865">
        <v>2002</v>
      </c>
      <c r="E865" t="s">
        <v>219</v>
      </c>
      <c r="F865" t="s">
        <v>383</v>
      </c>
      <c r="G865" s="5" t="s">
        <v>384</v>
      </c>
      <c r="H865" t="s">
        <v>382</v>
      </c>
      <c r="I865" s="6">
        <v>1178</v>
      </c>
      <c r="J865" s="6">
        <v>358</v>
      </c>
      <c r="K865" s="6">
        <v>149</v>
      </c>
      <c r="L865" s="6">
        <v>44</v>
      </c>
      <c r="M865" s="6"/>
      <c r="N865" s="6">
        <v>12200</v>
      </c>
      <c r="O865" s="6">
        <v>0</v>
      </c>
      <c r="P865" s="7">
        <v>9.6557377049180317</v>
      </c>
      <c r="Q865" s="7"/>
    </row>
    <row r="866" spans="1:17">
      <c r="A866">
        <v>1</v>
      </c>
      <c r="B866" t="s">
        <v>155</v>
      </c>
      <c r="C866" t="s">
        <v>156</v>
      </c>
      <c r="D866">
        <v>2003</v>
      </c>
      <c r="E866" t="s">
        <v>219</v>
      </c>
      <c r="F866" t="s">
        <v>383</v>
      </c>
      <c r="G866" s="5" t="s">
        <v>384</v>
      </c>
      <c r="H866" t="s">
        <v>382</v>
      </c>
      <c r="I866" s="6">
        <v>910</v>
      </c>
      <c r="J866" s="6">
        <v>311</v>
      </c>
      <c r="K866" s="6">
        <v>115</v>
      </c>
      <c r="L866" s="6">
        <v>35</v>
      </c>
      <c r="M866" s="6"/>
      <c r="N866" s="6">
        <v>12856</v>
      </c>
      <c r="O866" s="6">
        <v>0</v>
      </c>
      <c r="P866" s="7">
        <v>7.0784069695084009</v>
      </c>
      <c r="Q866" s="7"/>
    </row>
    <row r="867" spans="1:17">
      <c r="A867">
        <v>1</v>
      </c>
      <c r="B867" t="s">
        <v>155</v>
      </c>
      <c r="C867" t="s">
        <v>156</v>
      </c>
      <c r="D867">
        <v>2004</v>
      </c>
      <c r="E867" t="s">
        <v>219</v>
      </c>
      <c r="F867" t="s">
        <v>383</v>
      </c>
      <c r="G867" s="5" t="s">
        <v>384</v>
      </c>
      <c r="H867" t="s">
        <v>382</v>
      </c>
      <c r="I867" s="6">
        <v>1102</v>
      </c>
      <c r="J867" s="6">
        <v>340</v>
      </c>
      <c r="K867" s="6">
        <v>146</v>
      </c>
      <c r="L867" s="6">
        <v>53</v>
      </c>
      <c r="M867" s="6"/>
      <c r="N867" s="6">
        <v>13190</v>
      </c>
      <c r="O867" s="6">
        <v>0</v>
      </c>
      <c r="P867" s="7">
        <v>8.3548142532221377</v>
      </c>
      <c r="Q867" s="7"/>
    </row>
    <row r="868" spans="1:17">
      <c r="A868">
        <v>1</v>
      </c>
      <c r="B868" t="s">
        <v>155</v>
      </c>
      <c r="C868" t="s">
        <v>156</v>
      </c>
      <c r="D868">
        <v>2005</v>
      </c>
      <c r="E868" t="s">
        <v>219</v>
      </c>
      <c r="F868" t="s">
        <v>383</v>
      </c>
      <c r="G868" s="5" t="s">
        <v>384</v>
      </c>
      <c r="H868" t="s">
        <v>382</v>
      </c>
      <c r="I868" s="6">
        <v>1145</v>
      </c>
      <c r="J868" s="6">
        <v>411</v>
      </c>
      <c r="K868" s="6">
        <v>229</v>
      </c>
      <c r="L868" s="6">
        <v>133</v>
      </c>
      <c r="M868" s="6"/>
      <c r="N868" s="6">
        <v>13401</v>
      </c>
      <c r="O868" s="6">
        <v>0</v>
      </c>
      <c r="P868" s="7">
        <v>8.5441384971270793</v>
      </c>
      <c r="Q868" s="7"/>
    </row>
    <row r="869" spans="1:17">
      <c r="A869">
        <v>1</v>
      </c>
      <c r="B869" t="s">
        <v>155</v>
      </c>
      <c r="C869" t="s">
        <v>156</v>
      </c>
      <c r="D869">
        <v>2006</v>
      </c>
      <c r="E869" t="s">
        <v>219</v>
      </c>
      <c r="F869" t="s">
        <v>383</v>
      </c>
      <c r="G869" s="5" t="s">
        <v>384</v>
      </c>
      <c r="H869" t="s">
        <v>382</v>
      </c>
      <c r="I869" s="6">
        <v>1237</v>
      </c>
      <c r="J869" s="6">
        <v>368</v>
      </c>
      <c r="K869" s="6">
        <v>156</v>
      </c>
      <c r="L869" s="6">
        <v>59</v>
      </c>
      <c r="M869" s="6"/>
      <c r="N869" s="6">
        <v>14120</v>
      </c>
      <c r="O869" s="6">
        <v>0</v>
      </c>
      <c r="P869" s="7">
        <v>8.7606232294617552</v>
      </c>
      <c r="Q869" s="7"/>
    </row>
    <row r="870" spans="1:17">
      <c r="A870">
        <v>1</v>
      </c>
      <c r="B870" t="s">
        <v>155</v>
      </c>
      <c r="C870" t="s">
        <v>156</v>
      </c>
      <c r="D870">
        <v>2007</v>
      </c>
      <c r="E870" t="s">
        <v>219</v>
      </c>
      <c r="F870" t="s">
        <v>383</v>
      </c>
      <c r="G870" s="5" t="s">
        <v>384</v>
      </c>
      <c r="H870" t="s">
        <v>382</v>
      </c>
      <c r="I870" s="6">
        <v>1307</v>
      </c>
      <c r="J870" s="6">
        <v>418</v>
      </c>
      <c r="K870" s="6">
        <v>156</v>
      </c>
      <c r="L870" s="6">
        <v>37</v>
      </c>
      <c r="M870" s="6"/>
      <c r="N870" s="6">
        <v>15681</v>
      </c>
      <c r="O870" s="6">
        <v>0</v>
      </c>
      <c r="P870" s="7">
        <v>8.3349276194120279</v>
      </c>
      <c r="Q870" s="7"/>
    </row>
    <row r="871" spans="1:17">
      <c r="A871">
        <v>1</v>
      </c>
      <c r="B871" t="s">
        <v>155</v>
      </c>
      <c r="C871" t="s">
        <v>156</v>
      </c>
      <c r="D871">
        <v>2008</v>
      </c>
      <c r="E871" t="s">
        <v>219</v>
      </c>
      <c r="F871" t="s">
        <v>383</v>
      </c>
      <c r="G871" s="5" t="s">
        <v>384</v>
      </c>
      <c r="H871" t="s">
        <v>382</v>
      </c>
      <c r="I871" s="6">
        <v>1396</v>
      </c>
      <c r="J871" s="6">
        <v>393</v>
      </c>
      <c r="K871" s="6">
        <v>157</v>
      </c>
      <c r="L871" s="6">
        <v>43</v>
      </c>
      <c r="M871" s="6"/>
      <c r="N871" s="6">
        <v>17210</v>
      </c>
      <c r="O871" s="6">
        <v>0</v>
      </c>
      <c r="P871" s="7">
        <v>8.1115630447414286</v>
      </c>
      <c r="Q871" s="7"/>
    </row>
    <row r="872" spans="1:17">
      <c r="A872">
        <v>1</v>
      </c>
      <c r="B872" t="s">
        <v>155</v>
      </c>
      <c r="C872" t="s">
        <v>156</v>
      </c>
      <c r="D872">
        <v>2009</v>
      </c>
      <c r="E872" t="s">
        <v>219</v>
      </c>
      <c r="F872" t="s">
        <v>383</v>
      </c>
      <c r="G872" s="5" t="s">
        <v>384</v>
      </c>
      <c r="H872" t="s">
        <v>382</v>
      </c>
      <c r="I872" s="6">
        <v>1316</v>
      </c>
      <c r="J872" s="6">
        <v>406</v>
      </c>
      <c r="K872" s="6">
        <v>142</v>
      </c>
      <c r="L872" s="6">
        <v>35</v>
      </c>
      <c r="M872" s="6"/>
      <c r="N872" s="6">
        <v>18351</v>
      </c>
      <c r="O872" s="6">
        <v>0</v>
      </c>
      <c r="P872" s="7">
        <v>7.1712713203640126</v>
      </c>
      <c r="Q872" s="7"/>
    </row>
    <row r="873" spans="1:17">
      <c r="A873">
        <v>1</v>
      </c>
      <c r="B873" t="s">
        <v>155</v>
      </c>
      <c r="C873" t="s">
        <v>156</v>
      </c>
      <c r="D873">
        <v>2010</v>
      </c>
      <c r="E873" t="s">
        <v>219</v>
      </c>
      <c r="F873" t="s">
        <v>383</v>
      </c>
      <c r="G873" s="5" t="s">
        <v>384</v>
      </c>
      <c r="H873" t="s">
        <v>382</v>
      </c>
      <c r="I873" s="6">
        <v>1474</v>
      </c>
      <c r="J873" s="6">
        <v>428</v>
      </c>
      <c r="K873" s="6">
        <v>171</v>
      </c>
      <c r="L873" s="6">
        <v>33</v>
      </c>
      <c r="M873" s="6"/>
      <c r="N873" s="6">
        <v>19504</v>
      </c>
      <c r="O873" s="6">
        <v>0</v>
      </c>
      <c r="P873" s="7">
        <v>7.5574241181296147</v>
      </c>
      <c r="Q873" s="7"/>
    </row>
    <row r="874" spans="1:17">
      <c r="A874">
        <v>1</v>
      </c>
      <c r="B874" t="s">
        <v>155</v>
      </c>
      <c r="C874" t="s">
        <v>156</v>
      </c>
      <c r="D874">
        <v>2011</v>
      </c>
      <c r="E874" t="s">
        <v>219</v>
      </c>
      <c r="F874" t="s">
        <v>383</v>
      </c>
      <c r="G874" s="5" t="s">
        <v>384</v>
      </c>
      <c r="H874" t="s">
        <v>382</v>
      </c>
      <c r="I874" s="6">
        <v>1623</v>
      </c>
      <c r="J874" s="6">
        <v>535</v>
      </c>
      <c r="K874" s="6">
        <v>197</v>
      </c>
      <c r="L874" s="6">
        <v>37</v>
      </c>
      <c r="M874" s="6"/>
      <c r="N874" s="6">
        <v>20623</v>
      </c>
      <c r="O874" s="6">
        <v>0</v>
      </c>
      <c r="P874" s="7">
        <v>7.86985404645299</v>
      </c>
      <c r="Q874" s="7"/>
    </row>
    <row r="875" spans="1:17">
      <c r="A875">
        <v>1</v>
      </c>
      <c r="B875" s="15" t="s">
        <v>157</v>
      </c>
      <c r="C875" s="15" t="s">
        <v>158</v>
      </c>
      <c r="D875" s="15">
        <v>2000</v>
      </c>
      <c r="E875" t="s">
        <v>219</v>
      </c>
      <c r="F875" t="s">
        <v>385</v>
      </c>
      <c r="G875" s="5" t="s">
        <v>386</v>
      </c>
      <c r="I875" s="9">
        <v>24083</v>
      </c>
      <c r="J875" s="9">
        <v>5730</v>
      </c>
      <c r="K875" s="9">
        <v>1528</v>
      </c>
      <c r="L875" s="9"/>
      <c r="M875" s="9"/>
      <c r="N875" s="9">
        <v>634501</v>
      </c>
      <c r="O875" s="9">
        <v>1567</v>
      </c>
      <c r="P875" s="18">
        <v>3.8049780861827616</v>
      </c>
      <c r="Q875" s="7"/>
    </row>
    <row r="876" spans="1:17">
      <c r="A876">
        <v>1</v>
      </c>
      <c r="B876" t="s">
        <v>157</v>
      </c>
      <c r="C876" t="s">
        <v>158</v>
      </c>
      <c r="D876">
        <v>2001</v>
      </c>
      <c r="E876" t="s">
        <v>219</v>
      </c>
      <c r="F876" t="s">
        <v>385</v>
      </c>
      <c r="G876" s="5" t="s">
        <v>386</v>
      </c>
      <c r="I876" s="6">
        <v>21934</v>
      </c>
      <c r="J876" s="6">
        <v>5830</v>
      </c>
      <c r="K876" s="6">
        <v>1974</v>
      </c>
      <c r="L876" s="6"/>
      <c r="M876" s="6"/>
      <c r="N876" s="6">
        <v>554895</v>
      </c>
      <c r="O876" s="6">
        <v>1571</v>
      </c>
      <c r="P876" s="7">
        <v>3.9640427669864309</v>
      </c>
      <c r="Q876" s="7"/>
    </row>
    <row r="877" spans="1:17">
      <c r="A877">
        <v>1</v>
      </c>
      <c r="B877" t="s">
        <v>157</v>
      </c>
      <c r="C877" t="s">
        <v>158</v>
      </c>
      <c r="D877">
        <v>2002</v>
      </c>
      <c r="E877" t="s">
        <v>219</v>
      </c>
      <c r="F877" t="s">
        <v>385</v>
      </c>
      <c r="G877" s="5" t="s">
        <v>386</v>
      </c>
      <c r="I877" s="6">
        <v>19472</v>
      </c>
      <c r="J877" s="6">
        <v>5216</v>
      </c>
      <c r="K877" s="6">
        <v>1740</v>
      </c>
      <c r="L877" s="6"/>
      <c r="M877" s="6"/>
      <c r="N877" s="6">
        <v>492111</v>
      </c>
      <c r="O877" s="6">
        <v>3694</v>
      </c>
      <c r="P877" s="7">
        <v>3.9867572177053625</v>
      </c>
      <c r="Q877" s="7"/>
    </row>
    <row r="878" spans="1:17">
      <c r="A878">
        <v>1</v>
      </c>
      <c r="B878" t="s">
        <v>157</v>
      </c>
      <c r="C878" t="s">
        <v>158</v>
      </c>
      <c r="D878">
        <v>2003</v>
      </c>
      <c r="E878" t="s">
        <v>219</v>
      </c>
      <c r="F878" t="s">
        <v>385</v>
      </c>
      <c r="G878" s="5" t="s">
        <v>386</v>
      </c>
      <c r="I878" s="6">
        <v>19806</v>
      </c>
      <c r="J878" s="6">
        <v>5499</v>
      </c>
      <c r="K878" s="6">
        <v>1910</v>
      </c>
      <c r="L878" s="6"/>
      <c r="M878" s="6"/>
      <c r="N878" s="6">
        <v>490543</v>
      </c>
      <c r="O878" s="6">
        <v>4349</v>
      </c>
      <c r="P878" s="7">
        <v>4.0736825217917128</v>
      </c>
      <c r="Q878" s="7"/>
    </row>
    <row r="879" spans="1:17">
      <c r="A879">
        <v>1</v>
      </c>
      <c r="B879" t="s">
        <v>157</v>
      </c>
      <c r="C879" t="s">
        <v>158</v>
      </c>
      <c r="D879">
        <v>2004</v>
      </c>
      <c r="E879" t="s">
        <v>219</v>
      </c>
      <c r="F879" t="s">
        <v>385</v>
      </c>
      <c r="G879" s="5" t="s">
        <v>386</v>
      </c>
      <c r="I879" s="6">
        <v>19543</v>
      </c>
      <c r="J879" s="6">
        <v>5501</v>
      </c>
      <c r="K879" s="6">
        <v>1813</v>
      </c>
      <c r="L879" s="6"/>
      <c r="M879" s="6"/>
      <c r="N879" s="6">
        <v>472761</v>
      </c>
      <c r="O879" s="6">
        <v>3370</v>
      </c>
      <c r="P879" s="7">
        <v>4.1634799133345117</v>
      </c>
      <c r="Q879" s="7"/>
    </row>
    <row r="880" spans="1:17">
      <c r="A880">
        <v>1</v>
      </c>
      <c r="B880" t="s">
        <v>157</v>
      </c>
      <c r="C880" t="s">
        <v>158</v>
      </c>
      <c r="D880">
        <v>2005</v>
      </c>
      <c r="E880" t="s">
        <v>219</v>
      </c>
      <c r="F880" t="s">
        <v>385</v>
      </c>
      <c r="G880" s="5" t="s">
        <v>386</v>
      </c>
      <c r="I880" s="6">
        <v>18519</v>
      </c>
      <c r="J880" s="6">
        <v>5084</v>
      </c>
      <c r="K880" s="6">
        <v>1790</v>
      </c>
      <c r="L880" s="6"/>
      <c r="M880" s="6"/>
      <c r="N880" s="6">
        <v>435031</v>
      </c>
      <c r="O880" s="6">
        <v>3072</v>
      </c>
      <c r="P880" s="7">
        <v>4.2872124437735994</v>
      </c>
      <c r="Q880" s="7"/>
    </row>
    <row r="881" spans="1:17">
      <c r="A881">
        <v>1</v>
      </c>
      <c r="B881" t="s">
        <v>157</v>
      </c>
      <c r="C881" t="s">
        <v>158</v>
      </c>
      <c r="D881">
        <v>2006</v>
      </c>
      <c r="E881" t="s">
        <v>219</v>
      </c>
      <c r="F881" t="s">
        <v>385</v>
      </c>
      <c r="G881" s="5" t="s">
        <v>386</v>
      </c>
      <c r="I881" s="6">
        <v>19507</v>
      </c>
      <c r="J881" s="6">
        <v>5407</v>
      </c>
      <c r="K881" s="6">
        <v>1883</v>
      </c>
      <c r="L881" s="6"/>
      <c r="M881" s="6"/>
      <c r="N881" s="6">
        <v>448153</v>
      </c>
      <c r="O881" s="6">
        <v>2873</v>
      </c>
      <c r="P881" s="7">
        <v>4.3808390226374412</v>
      </c>
      <c r="Q881" s="7"/>
    </row>
    <row r="882" spans="1:17">
      <c r="A882">
        <v>1</v>
      </c>
      <c r="B882" t="s">
        <v>157</v>
      </c>
      <c r="C882" t="s">
        <v>158</v>
      </c>
      <c r="D882">
        <v>2007</v>
      </c>
      <c r="E882" t="s">
        <v>219</v>
      </c>
      <c r="F882" t="s">
        <v>385</v>
      </c>
      <c r="G882" s="5" t="s">
        <v>386</v>
      </c>
      <c r="I882" s="6">
        <v>23007</v>
      </c>
      <c r="J882" s="6">
        <v>6502</v>
      </c>
      <c r="K882" s="6">
        <v>2322</v>
      </c>
      <c r="L882" s="6"/>
      <c r="M882" s="6"/>
      <c r="N882" s="6">
        <v>493189</v>
      </c>
      <c r="O882" s="6">
        <v>2339</v>
      </c>
      <c r="P882" s="7">
        <v>4.6871753081389427</v>
      </c>
      <c r="Q882" s="7"/>
    </row>
    <row r="883" spans="1:17">
      <c r="A883">
        <v>1</v>
      </c>
      <c r="B883" t="s">
        <v>157</v>
      </c>
      <c r="C883" t="s">
        <v>158</v>
      </c>
      <c r="D883">
        <v>2008</v>
      </c>
      <c r="E883" t="s">
        <v>219</v>
      </c>
      <c r="F883" t="s">
        <v>385</v>
      </c>
      <c r="G883" s="5" t="s">
        <v>386</v>
      </c>
      <c r="I883" s="6">
        <v>22725</v>
      </c>
      <c r="J883" s="6">
        <v>6167</v>
      </c>
      <c r="K883" s="6">
        <v>2341</v>
      </c>
      <c r="L883" s="6"/>
      <c r="M883" s="6"/>
      <c r="N883" s="6">
        <v>465892</v>
      </c>
      <c r="O883" s="6">
        <v>2204</v>
      </c>
      <c r="P883" s="7">
        <v>4.9009247597522476</v>
      </c>
      <c r="Q883" s="7"/>
    </row>
    <row r="884" spans="1:17">
      <c r="A884">
        <v>1</v>
      </c>
      <c r="B884" t="s">
        <v>157</v>
      </c>
      <c r="C884" t="s">
        <v>158</v>
      </c>
      <c r="D884">
        <v>2009</v>
      </c>
      <c r="E884" t="s">
        <v>219</v>
      </c>
      <c r="F884" t="s">
        <v>385</v>
      </c>
      <c r="G884" s="5" t="s">
        <v>386</v>
      </c>
      <c r="I884" s="6">
        <v>21954</v>
      </c>
      <c r="J884" s="6">
        <v>6150</v>
      </c>
      <c r="K884" s="6">
        <v>2532</v>
      </c>
      <c r="L884" s="6"/>
      <c r="M884" s="6"/>
      <c r="N884" s="6">
        <v>444849</v>
      </c>
      <c r="O884" s="6">
        <v>1523</v>
      </c>
      <c r="P884" s="7">
        <v>4.952111989822388</v>
      </c>
      <c r="Q884" s="7"/>
    </row>
    <row r="885" spans="1:17">
      <c r="A885">
        <v>1</v>
      </c>
      <c r="B885" t="s">
        <v>157</v>
      </c>
      <c r="C885" t="s">
        <v>158</v>
      </c>
      <c r="D885">
        <v>2010</v>
      </c>
      <c r="E885" t="s">
        <v>219</v>
      </c>
      <c r="F885" t="s">
        <v>385</v>
      </c>
      <c r="G885" s="5" t="s">
        <v>386</v>
      </c>
      <c r="I885" s="6">
        <v>23537</v>
      </c>
      <c r="J885" s="6">
        <v>6757</v>
      </c>
      <c r="K885" s="6">
        <v>2817</v>
      </c>
      <c r="L885" s="6"/>
      <c r="M885" s="6"/>
      <c r="N885" s="6">
        <v>470171</v>
      </c>
      <c r="O885" s="6">
        <v>1529</v>
      </c>
      <c r="P885" s="7">
        <v>5.022383823899693</v>
      </c>
      <c r="Q885" s="7"/>
    </row>
    <row r="886" spans="1:17">
      <c r="A886">
        <v>1</v>
      </c>
      <c r="B886" t="s">
        <v>157</v>
      </c>
      <c r="C886" t="s">
        <v>158</v>
      </c>
      <c r="D886">
        <v>2011</v>
      </c>
      <c r="E886" t="s">
        <v>219</v>
      </c>
      <c r="F886" t="s">
        <v>385</v>
      </c>
      <c r="G886" s="5" t="s">
        <v>386</v>
      </c>
      <c r="I886" s="6">
        <v>24647</v>
      </c>
      <c r="J886" s="6">
        <v>6860</v>
      </c>
      <c r="K886" s="6">
        <v>2935</v>
      </c>
      <c r="L886" s="6"/>
      <c r="M886" s="6"/>
      <c r="N886" s="6">
        <v>471265</v>
      </c>
      <c r="O886" s="6">
        <v>301</v>
      </c>
      <c r="P886" s="7">
        <v>5.2333087030006542</v>
      </c>
      <c r="Q886" s="7"/>
    </row>
    <row r="887" spans="1:17">
      <c r="A887">
        <v>1</v>
      </c>
      <c r="B887" t="s">
        <v>157</v>
      </c>
      <c r="C887" t="s">
        <v>158</v>
      </c>
      <c r="D887">
        <v>2012</v>
      </c>
      <c r="E887" t="s">
        <v>219</v>
      </c>
      <c r="F887" t="s">
        <v>385</v>
      </c>
      <c r="G887" s="5" t="s">
        <v>386</v>
      </c>
      <c r="I887" s="6">
        <v>25870</v>
      </c>
      <c r="J887" s="6">
        <v>7374</v>
      </c>
      <c r="K887" s="6">
        <v>3037</v>
      </c>
      <c r="L887" s="6"/>
      <c r="M887" s="6"/>
      <c r="N887" s="6">
        <v>484550</v>
      </c>
      <c r="O887" s="6">
        <v>270</v>
      </c>
      <c r="P887" s="7">
        <v>5.3419509374741887</v>
      </c>
      <c r="Q887" s="7"/>
    </row>
    <row r="888" spans="1:17">
      <c r="A888">
        <v>1</v>
      </c>
      <c r="B888" t="s">
        <v>157</v>
      </c>
      <c r="C888" t="s">
        <v>158</v>
      </c>
      <c r="D888">
        <v>2013</v>
      </c>
      <c r="E888" t="s">
        <v>219</v>
      </c>
      <c r="F888" t="s">
        <v>385</v>
      </c>
      <c r="G888" s="5" t="s">
        <v>386</v>
      </c>
      <c r="I888" s="6">
        <v>24189</v>
      </c>
      <c r="J888" s="6">
        <v>6989</v>
      </c>
      <c r="K888" s="6">
        <v>2961</v>
      </c>
      <c r="L888" s="6"/>
      <c r="M888" s="6"/>
      <c r="N888" s="6">
        <v>436455</v>
      </c>
      <c r="O888" s="6">
        <v>306</v>
      </c>
      <c r="P888" s="7">
        <v>5.5460404586505989</v>
      </c>
      <c r="Q888" s="7"/>
    </row>
    <row r="889" spans="1:17">
      <c r="A889">
        <v>1</v>
      </c>
      <c r="B889" t="s">
        <v>157</v>
      </c>
      <c r="C889" t="s">
        <v>158</v>
      </c>
      <c r="D889">
        <v>2014</v>
      </c>
      <c r="E889" t="s">
        <v>219</v>
      </c>
      <c r="F889" t="s">
        <v>385</v>
      </c>
      <c r="G889" s="5" t="s">
        <v>386</v>
      </c>
      <c r="I889" s="6">
        <v>24842</v>
      </c>
      <c r="J889" s="6">
        <v>7023</v>
      </c>
      <c r="K889" s="43">
        <v>2871</v>
      </c>
      <c r="L889" s="43"/>
      <c r="M889" s="6"/>
      <c r="N889" s="43">
        <v>435435</v>
      </c>
      <c r="O889" s="43">
        <v>306</v>
      </c>
      <c r="P889" s="7">
        <v>5.7091115508274557</v>
      </c>
      <c r="Q889" s="7"/>
    </row>
    <row r="890" spans="1:17">
      <c r="A890">
        <v>1</v>
      </c>
      <c r="B890" t="s">
        <v>157</v>
      </c>
      <c r="C890" t="s">
        <v>158</v>
      </c>
      <c r="D890">
        <v>2015</v>
      </c>
      <c r="E890" t="s">
        <v>219</v>
      </c>
      <c r="F890" t="s">
        <v>385</v>
      </c>
      <c r="G890" s="5" t="s">
        <v>386</v>
      </c>
      <c r="I890" s="6">
        <v>25183</v>
      </c>
      <c r="J890" s="6">
        <v>7231</v>
      </c>
      <c r="K890" s="43">
        <v>3032</v>
      </c>
      <c r="L890" s="43"/>
      <c r="M890" s="6"/>
      <c r="N890" s="43">
        <v>438420</v>
      </c>
      <c r="O890" s="43">
        <v>405</v>
      </c>
      <c r="P890" s="7">
        <v>5.7493464835679147</v>
      </c>
      <c r="Q890" s="7"/>
    </row>
    <row r="891" spans="1:17">
      <c r="A891">
        <v>2</v>
      </c>
      <c r="B891" t="s">
        <v>159</v>
      </c>
      <c r="C891" t="s">
        <v>160</v>
      </c>
      <c r="D891">
        <v>2002</v>
      </c>
      <c r="E891" t="s">
        <v>219</v>
      </c>
      <c r="F891" t="s">
        <v>387</v>
      </c>
      <c r="G891" t="s">
        <v>238</v>
      </c>
      <c r="I891" s="6">
        <v>1834</v>
      </c>
      <c r="J891" s="6"/>
      <c r="K891" s="6"/>
      <c r="L891" s="6"/>
      <c r="M891" s="6"/>
      <c r="N891" s="6">
        <v>35705</v>
      </c>
      <c r="O891" s="6"/>
      <c r="P891" s="7">
        <v>5.1365354992297991</v>
      </c>
      <c r="Q891" s="7"/>
    </row>
    <row r="892" spans="1:17">
      <c r="A892">
        <v>2</v>
      </c>
      <c r="B892" t="s">
        <v>159</v>
      </c>
      <c r="C892" t="s">
        <v>160</v>
      </c>
      <c r="D892">
        <v>2003</v>
      </c>
      <c r="E892" t="s">
        <v>219</v>
      </c>
      <c r="F892" t="s">
        <v>387</v>
      </c>
      <c r="G892" t="s">
        <v>238</v>
      </c>
      <c r="I892" s="6">
        <v>1934</v>
      </c>
      <c r="J892" s="6"/>
      <c r="K892" s="6"/>
      <c r="L892" s="6"/>
      <c r="M892" s="6"/>
      <c r="N892" s="6">
        <v>36471</v>
      </c>
      <c r="O892" s="6"/>
      <c r="P892" s="7">
        <v>5.302843354994379</v>
      </c>
      <c r="Q892" s="7"/>
    </row>
    <row r="893" spans="1:17">
      <c r="A893">
        <v>2</v>
      </c>
      <c r="B893" t="s">
        <v>159</v>
      </c>
      <c r="C893" t="s">
        <v>160</v>
      </c>
      <c r="D893">
        <v>2004</v>
      </c>
      <c r="E893" t="s">
        <v>219</v>
      </c>
      <c r="F893" t="s">
        <v>387</v>
      </c>
      <c r="G893" t="s">
        <v>238</v>
      </c>
      <c r="I893" s="6">
        <v>1833</v>
      </c>
      <c r="J893" s="6"/>
      <c r="K893" s="6"/>
      <c r="L893" s="6"/>
      <c r="M893" s="6"/>
      <c r="N893" s="6">
        <v>38272</v>
      </c>
      <c r="O893" s="6"/>
      <c r="P893" s="7">
        <v>4.789402173913043</v>
      </c>
    </row>
    <row r="894" spans="1:17">
      <c r="A894">
        <v>2</v>
      </c>
      <c r="B894" t="s">
        <v>159</v>
      </c>
      <c r="C894" t="s">
        <v>160</v>
      </c>
      <c r="D894">
        <v>2005</v>
      </c>
      <c r="E894" t="s">
        <v>219</v>
      </c>
      <c r="F894" t="s">
        <v>387</v>
      </c>
      <c r="G894" t="s">
        <v>238</v>
      </c>
      <c r="I894" s="6">
        <v>1729</v>
      </c>
      <c r="J894" s="6"/>
      <c r="K894" s="6"/>
      <c r="L894" s="6"/>
      <c r="M894" s="6"/>
      <c r="N894" s="6">
        <v>37695</v>
      </c>
      <c r="O894" s="6"/>
      <c r="P894" s="7">
        <v>4.5868152274837506</v>
      </c>
    </row>
    <row r="895" spans="1:17">
      <c r="A895">
        <v>2</v>
      </c>
      <c r="B895" t="s">
        <v>159</v>
      </c>
      <c r="C895" t="s">
        <v>160</v>
      </c>
      <c r="D895">
        <v>2006</v>
      </c>
      <c r="E895" t="s">
        <v>219</v>
      </c>
      <c r="F895" t="s">
        <v>387</v>
      </c>
      <c r="G895" t="s">
        <v>238</v>
      </c>
      <c r="I895" s="6">
        <v>1834</v>
      </c>
      <c r="J895" s="6"/>
      <c r="K895" s="6"/>
      <c r="L895" s="6"/>
      <c r="M895" s="6"/>
      <c r="N895" s="6">
        <v>37587</v>
      </c>
      <c r="O895" s="7"/>
      <c r="P895" s="7">
        <v>4.8793465825950459</v>
      </c>
    </row>
    <row r="896" spans="1:17">
      <c r="A896">
        <v>2</v>
      </c>
      <c r="B896" t="s">
        <v>159</v>
      </c>
      <c r="C896" t="s">
        <v>160</v>
      </c>
      <c r="D896">
        <v>2007</v>
      </c>
      <c r="E896" t="s">
        <v>219</v>
      </c>
      <c r="F896" t="s">
        <v>387</v>
      </c>
      <c r="G896" t="s">
        <v>238</v>
      </c>
      <c r="I896" s="6">
        <v>1911</v>
      </c>
      <c r="J896" s="6"/>
      <c r="K896" s="6"/>
      <c r="L896" s="6"/>
      <c r="M896" s="6"/>
      <c r="N896" s="6">
        <v>37973</v>
      </c>
      <c r="O896" s="7"/>
      <c r="P896" s="7">
        <v>5.0325231085244777</v>
      </c>
    </row>
    <row r="897" spans="1:17">
      <c r="A897">
        <v>2</v>
      </c>
      <c r="B897" t="s">
        <v>159</v>
      </c>
      <c r="C897" t="s">
        <v>160</v>
      </c>
      <c r="D897">
        <v>2008</v>
      </c>
      <c r="E897" t="s">
        <v>219</v>
      </c>
      <c r="F897" t="s">
        <v>387</v>
      </c>
      <c r="G897" t="s">
        <v>238</v>
      </c>
      <c r="I897" s="6">
        <v>2022</v>
      </c>
      <c r="J897" s="6"/>
      <c r="K897" s="6"/>
      <c r="L897" s="6"/>
      <c r="M897" s="6"/>
      <c r="N897" s="6">
        <v>39018</v>
      </c>
      <c r="O897" s="7"/>
      <c r="P897" s="7">
        <v>5.1822235891127173</v>
      </c>
    </row>
    <row r="898" spans="1:17">
      <c r="A898">
        <v>1</v>
      </c>
      <c r="B898" t="s">
        <v>159</v>
      </c>
      <c r="C898" t="s">
        <v>160</v>
      </c>
      <c r="D898">
        <v>2009</v>
      </c>
      <c r="E898" t="s">
        <v>219</v>
      </c>
      <c r="F898" t="s">
        <v>387</v>
      </c>
      <c r="G898" t="s">
        <v>238</v>
      </c>
      <c r="I898" s="6">
        <v>2122</v>
      </c>
      <c r="J898" s="6"/>
      <c r="K898" s="6"/>
      <c r="L898" s="6"/>
      <c r="M898" s="6"/>
      <c r="N898" s="6">
        <v>40803</v>
      </c>
      <c r="O898" s="7"/>
      <c r="P898" s="7">
        <v>5.200597995245448</v>
      </c>
    </row>
    <row r="899" spans="1:17">
      <c r="A899">
        <v>2</v>
      </c>
      <c r="B899" t="s">
        <v>159</v>
      </c>
      <c r="C899" t="s">
        <v>160</v>
      </c>
      <c r="D899">
        <v>2010</v>
      </c>
      <c r="E899" t="s">
        <v>219</v>
      </c>
      <c r="F899" t="s">
        <v>387</v>
      </c>
      <c r="G899" t="s">
        <v>238</v>
      </c>
      <c r="I899" s="6">
        <v>2183</v>
      </c>
      <c r="J899" s="6"/>
      <c r="K899" s="6"/>
      <c r="L899" s="6"/>
      <c r="M899" s="6"/>
      <c r="N899" s="6">
        <v>40474</v>
      </c>
      <c r="O899" s="7"/>
      <c r="P899" s="7">
        <v>5.3935860058309038</v>
      </c>
    </row>
    <row r="900" spans="1:17">
      <c r="A900">
        <v>2</v>
      </c>
      <c r="B900" t="s">
        <v>159</v>
      </c>
      <c r="C900" t="s">
        <v>160</v>
      </c>
      <c r="D900">
        <v>2011</v>
      </c>
      <c r="E900" t="s">
        <v>219</v>
      </c>
      <c r="F900" t="s">
        <v>387</v>
      </c>
      <c r="G900" t="s">
        <v>238</v>
      </c>
      <c r="I900" s="6">
        <v>2004</v>
      </c>
      <c r="J900" s="6"/>
      <c r="K900" s="6"/>
      <c r="L900" s="6"/>
      <c r="M900" s="6"/>
      <c r="N900" s="6">
        <v>39182</v>
      </c>
      <c r="O900" s="7"/>
      <c r="P900" s="7">
        <v>5.1145934357613196</v>
      </c>
    </row>
    <row r="901" spans="1:17">
      <c r="A901">
        <v>2</v>
      </c>
      <c r="B901" t="s">
        <v>159</v>
      </c>
      <c r="C901" t="s">
        <v>160</v>
      </c>
      <c r="D901">
        <v>2012</v>
      </c>
      <c r="E901" t="s">
        <v>219</v>
      </c>
      <c r="F901" t="s">
        <v>387</v>
      </c>
      <c r="G901" t="s">
        <v>238</v>
      </c>
      <c r="I901" s="6">
        <v>1814</v>
      </c>
      <c r="J901" s="6">
        <v>501</v>
      </c>
      <c r="K901" s="6">
        <v>138</v>
      </c>
      <c r="L901" s="6"/>
      <c r="M901" s="6"/>
      <c r="N901" s="6">
        <v>39435</v>
      </c>
      <c r="O901" s="7"/>
      <c r="P901" s="7">
        <v>4.5999746418156464</v>
      </c>
    </row>
    <row r="902" spans="1:17">
      <c r="A902">
        <v>2</v>
      </c>
      <c r="B902" t="s">
        <v>159</v>
      </c>
      <c r="C902" t="s">
        <v>160</v>
      </c>
      <c r="D902">
        <v>2013</v>
      </c>
      <c r="E902" t="s">
        <v>219</v>
      </c>
      <c r="F902" t="s">
        <v>387</v>
      </c>
      <c r="G902" t="s">
        <v>238</v>
      </c>
      <c r="I902" s="6">
        <v>1809</v>
      </c>
      <c r="J902" s="6">
        <v>507</v>
      </c>
      <c r="K902" s="6">
        <v>133</v>
      </c>
      <c r="L902" s="6"/>
      <c r="M902" s="6"/>
      <c r="N902" s="6">
        <v>37871</v>
      </c>
      <c r="O902" s="7"/>
      <c r="P902" s="7">
        <v>4.7767420981753848</v>
      </c>
    </row>
    <row r="903" spans="1:17">
      <c r="A903">
        <v>1</v>
      </c>
      <c r="B903" t="s">
        <v>159</v>
      </c>
      <c r="C903" t="s">
        <v>160</v>
      </c>
      <c r="D903">
        <v>2014</v>
      </c>
      <c r="E903" t="s">
        <v>219</v>
      </c>
      <c r="F903" t="s">
        <v>387</v>
      </c>
      <c r="G903" t="s">
        <v>238</v>
      </c>
      <c r="I903" s="9">
        <v>2152</v>
      </c>
      <c r="J903" s="9">
        <v>763</v>
      </c>
      <c r="K903" s="9">
        <v>305</v>
      </c>
      <c r="L903" s="9">
        <v>98</v>
      </c>
      <c r="M903" s="9"/>
      <c r="N903" s="9">
        <v>41205</v>
      </c>
      <c r="O903" s="18"/>
      <c r="P903" s="18">
        <v>5.2226671520446546</v>
      </c>
    </row>
    <row r="904" spans="1:17">
      <c r="A904">
        <v>1</v>
      </c>
      <c r="B904" t="s">
        <v>159</v>
      </c>
      <c r="C904" t="s">
        <v>160</v>
      </c>
      <c r="D904">
        <v>2015</v>
      </c>
      <c r="E904" t="s">
        <v>219</v>
      </c>
      <c r="F904" t="s">
        <v>387</v>
      </c>
      <c r="G904" t="s">
        <v>238</v>
      </c>
      <c r="I904" s="9">
        <v>2206</v>
      </c>
      <c r="J904" s="9">
        <v>798</v>
      </c>
      <c r="K904" s="9">
        <v>373</v>
      </c>
      <c r="L904" s="9">
        <v>129</v>
      </c>
      <c r="M904" s="9"/>
      <c r="N904" s="9">
        <v>41161</v>
      </c>
      <c r="O904" s="18"/>
      <c r="P904" s="18">
        <v>5.359442190422973</v>
      </c>
      <c r="Q904" s="7"/>
    </row>
    <row r="905" spans="1:17">
      <c r="A905">
        <v>1</v>
      </c>
      <c r="B905" s="15" t="s">
        <v>161</v>
      </c>
      <c r="C905" s="15" t="s">
        <v>162</v>
      </c>
      <c r="D905" s="15">
        <v>2000</v>
      </c>
      <c r="E905" t="s">
        <v>219</v>
      </c>
      <c r="F905" t="s">
        <v>389</v>
      </c>
      <c r="G905" t="s">
        <v>238</v>
      </c>
      <c r="H905" t="s">
        <v>388</v>
      </c>
      <c r="I905" s="22">
        <v>20858</v>
      </c>
      <c r="J905" s="9"/>
      <c r="K905" s="9"/>
      <c r="L905" s="9"/>
      <c r="M905" s="9"/>
      <c r="N905" s="22">
        <v>234521</v>
      </c>
      <c r="O905" s="9"/>
      <c r="P905" s="18">
        <v>8.893873043352194</v>
      </c>
      <c r="Q905" s="7"/>
    </row>
    <row r="906" spans="1:17">
      <c r="A906">
        <v>1</v>
      </c>
      <c r="B906" t="s">
        <v>161</v>
      </c>
      <c r="C906" t="s">
        <v>162</v>
      </c>
      <c r="D906">
        <v>2001</v>
      </c>
      <c r="E906" t="s">
        <v>219</v>
      </c>
      <c r="F906" t="s">
        <v>389</v>
      </c>
      <c r="G906" t="s">
        <v>238</v>
      </c>
      <c r="H906" t="s">
        <v>388</v>
      </c>
      <c r="I906" s="19">
        <v>19371</v>
      </c>
      <c r="J906" s="6"/>
      <c r="K906" s="6"/>
      <c r="L906" s="6"/>
      <c r="M906" s="6"/>
      <c r="N906" s="22">
        <v>220368</v>
      </c>
      <c r="O906" s="6"/>
      <c r="P906" s="7">
        <v>8.893873043352194</v>
      </c>
      <c r="Q906" s="7"/>
    </row>
    <row r="907" spans="1:17">
      <c r="A907">
        <v>1</v>
      </c>
      <c r="B907" t="s">
        <v>161</v>
      </c>
      <c r="C907" t="s">
        <v>162</v>
      </c>
      <c r="D907">
        <v>2002</v>
      </c>
      <c r="E907" t="s">
        <v>219</v>
      </c>
      <c r="F907" t="s">
        <v>389</v>
      </c>
      <c r="G907" t="s">
        <v>238</v>
      </c>
      <c r="H907" t="s">
        <v>388</v>
      </c>
      <c r="I907" s="19">
        <v>18914</v>
      </c>
      <c r="J907" s="6"/>
      <c r="K907" s="6"/>
      <c r="L907" s="6"/>
      <c r="M907" s="6"/>
      <c r="N907" s="22">
        <v>210529</v>
      </c>
      <c r="O907" s="6"/>
      <c r="P907" s="7">
        <v>8.790296231757786</v>
      </c>
      <c r="Q907" s="7"/>
    </row>
    <row r="908" spans="1:17">
      <c r="A908">
        <v>1</v>
      </c>
      <c r="B908" t="s">
        <v>161</v>
      </c>
      <c r="C908" t="s">
        <v>162</v>
      </c>
      <c r="D908">
        <v>2003</v>
      </c>
      <c r="E908" t="s">
        <v>219</v>
      </c>
      <c r="F908" t="s">
        <v>389</v>
      </c>
      <c r="G908" t="s">
        <v>238</v>
      </c>
      <c r="H908" t="s">
        <v>388</v>
      </c>
      <c r="I908" s="19">
        <v>20225</v>
      </c>
      <c r="J908" s="6"/>
      <c r="K908" s="6"/>
      <c r="L908" s="6"/>
      <c r="M908" s="6"/>
      <c r="N908" s="22">
        <v>212459</v>
      </c>
      <c r="O908" s="6"/>
      <c r="P908" s="7">
        <v>8.9840354535479676</v>
      </c>
      <c r="Q908" s="7"/>
    </row>
    <row r="909" spans="1:17">
      <c r="A909">
        <v>1</v>
      </c>
      <c r="B909" t="s">
        <v>161</v>
      </c>
      <c r="C909" t="s">
        <v>162</v>
      </c>
      <c r="D909">
        <v>2004</v>
      </c>
      <c r="E909" t="s">
        <v>219</v>
      </c>
      <c r="F909" t="s">
        <v>389</v>
      </c>
      <c r="G909" t="s">
        <v>238</v>
      </c>
      <c r="H909" t="s">
        <v>388</v>
      </c>
      <c r="I909" s="19">
        <v>20479</v>
      </c>
      <c r="J909" s="6"/>
      <c r="K909" s="6"/>
      <c r="L909" s="6"/>
      <c r="M909" s="6"/>
      <c r="N909" s="22">
        <v>216261</v>
      </c>
      <c r="O909" s="6"/>
      <c r="P909" s="7">
        <v>9.5194837592194261</v>
      </c>
      <c r="Q909" s="7"/>
    </row>
    <row r="910" spans="1:17">
      <c r="A910">
        <v>1</v>
      </c>
      <c r="B910" t="s">
        <v>161</v>
      </c>
      <c r="C910" t="s">
        <v>162</v>
      </c>
      <c r="D910">
        <v>2005</v>
      </c>
      <c r="E910" t="s">
        <v>219</v>
      </c>
      <c r="F910" t="s">
        <v>389</v>
      </c>
      <c r="G910" t="s">
        <v>238</v>
      </c>
      <c r="H910" t="s">
        <v>388</v>
      </c>
      <c r="I910" s="19">
        <v>18591</v>
      </c>
      <c r="J910" s="6"/>
      <c r="K910" s="6"/>
      <c r="L910" s="6"/>
      <c r="M910" s="6"/>
      <c r="N910" s="22">
        <v>221020</v>
      </c>
      <c r="O910" s="6"/>
      <c r="P910" s="7">
        <v>9.4695761140473778</v>
      </c>
      <c r="Q910" s="7"/>
    </row>
    <row r="911" spans="1:17">
      <c r="A911">
        <v>1</v>
      </c>
      <c r="B911" t="s">
        <v>161</v>
      </c>
      <c r="C911" t="s">
        <v>162</v>
      </c>
      <c r="D911">
        <v>2006</v>
      </c>
      <c r="E911" t="s">
        <v>219</v>
      </c>
      <c r="F911" t="s">
        <v>389</v>
      </c>
      <c r="G911" t="s">
        <v>238</v>
      </c>
      <c r="H911" t="s">
        <v>388</v>
      </c>
      <c r="I911" s="19">
        <v>17858</v>
      </c>
      <c r="J911" s="6"/>
      <c r="K911" s="6"/>
      <c r="L911" s="6"/>
      <c r="M911" s="6"/>
      <c r="N911" s="22">
        <v>219483</v>
      </c>
      <c r="O911" s="6"/>
      <c r="P911" s="7">
        <v>8.4114559768346755</v>
      </c>
      <c r="Q911" s="7"/>
    </row>
    <row r="912" spans="1:17">
      <c r="A912">
        <v>1</v>
      </c>
      <c r="B912" t="s">
        <v>161</v>
      </c>
      <c r="C912" t="s">
        <v>162</v>
      </c>
      <c r="D912">
        <v>2007</v>
      </c>
      <c r="E912" t="s">
        <v>219</v>
      </c>
      <c r="F912" t="s">
        <v>389</v>
      </c>
      <c r="G912" t="s">
        <v>238</v>
      </c>
      <c r="H912" t="s">
        <v>388</v>
      </c>
      <c r="I912" s="19">
        <v>17473</v>
      </c>
      <c r="J912" s="6"/>
      <c r="K912" s="6"/>
      <c r="L912" s="6"/>
      <c r="M912" s="6"/>
      <c r="N912" s="22">
        <v>214728</v>
      </c>
      <c r="O912" s="6"/>
      <c r="P912" s="7">
        <v>8.1363932514135495</v>
      </c>
      <c r="Q912" s="7"/>
    </row>
    <row r="913" spans="1:17">
      <c r="A913">
        <v>1</v>
      </c>
      <c r="B913" t="s">
        <v>161</v>
      </c>
      <c r="C913" t="s">
        <v>162</v>
      </c>
      <c r="D913">
        <v>2008</v>
      </c>
      <c r="E913" t="s">
        <v>219</v>
      </c>
      <c r="F913" t="s">
        <v>389</v>
      </c>
      <c r="G913" t="s">
        <v>238</v>
      </c>
      <c r="H913" t="s">
        <v>388</v>
      </c>
      <c r="I913" s="19">
        <v>17463</v>
      </c>
      <c r="J913" s="6"/>
      <c r="K913" s="6"/>
      <c r="L913" s="6"/>
      <c r="M913" s="6"/>
      <c r="N913" s="22">
        <v>221900</v>
      </c>
      <c r="O913" s="6"/>
      <c r="P913" s="7">
        <v>8.1372713386237479</v>
      </c>
      <c r="Q913" s="7"/>
    </row>
    <row r="914" spans="1:17">
      <c r="A914">
        <v>1</v>
      </c>
      <c r="B914" t="s">
        <v>161</v>
      </c>
      <c r="C914" t="s">
        <v>162</v>
      </c>
      <c r="D914">
        <v>2009</v>
      </c>
      <c r="E914" t="s">
        <v>219</v>
      </c>
      <c r="F914" t="s">
        <v>389</v>
      </c>
      <c r="G914" t="s">
        <v>238</v>
      </c>
      <c r="H914" t="s">
        <v>388</v>
      </c>
      <c r="I914" s="19">
        <v>17383</v>
      </c>
      <c r="J914" s="6"/>
      <c r="K914" s="6"/>
      <c r="L914" s="6"/>
      <c r="M914" s="6"/>
      <c r="N914" s="22">
        <v>222388</v>
      </c>
      <c r="O914" s="6"/>
      <c r="P914" s="7">
        <v>7.869761153672826</v>
      </c>
      <c r="Q914" s="7"/>
    </row>
    <row r="915" spans="1:17">
      <c r="A915">
        <v>1</v>
      </c>
      <c r="B915" t="s">
        <v>161</v>
      </c>
      <c r="C915" t="s">
        <v>162</v>
      </c>
      <c r="D915">
        <v>2010</v>
      </c>
      <c r="E915" t="s">
        <v>219</v>
      </c>
      <c r="F915" t="s">
        <v>389</v>
      </c>
      <c r="G915" t="s">
        <v>238</v>
      </c>
      <c r="H915" t="s">
        <v>388</v>
      </c>
      <c r="I915" s="19">
        <v>17047</v>
      </c>
      <c r="J915" s="6"/>
      <c r="K915" s="6"/>
      <c r="L915" s="6"/>
      <c r="M915" s="6"/>
      <c r="N915" s="22">
        <v>212199</v>
      </c>
      <c r="O915" s="6"/>
      <c r="P915" s="7">
        <v>7.8165188769178187</v>
      </c>
      <c r="Q915" s="7"/>
    </row>
    <row r="916" spans="1:17">
      <c r="A916">
        <v>1</v>
      </c>
      <c r="B916" t="s">
        <v>161</v>
      </c>
      <c r="C916" t="s">
        <v>162</v>
      </c>
      <c r="D916">
        <v>2011</v>
      </c>
      <c r="E916" t="s">
        <v>219</v>
      </c>
      <c r="F916" t="s">
        <v>389</v>
      </c>
      <c r="G916" t="s">
        <v>238</v>
      </c>
      <c r="H916" t="s">
        <v>388</v>
      </c>
      <c r="I916" s="19">
        <v>16409</v>
      </c>
      <c r="J916" s="6"/>
      <c r="K916" s="6"/>
      <c r="L916" s="6"/>
      <c r="M916" s="6"/>
      <c r="N916" s="22">
        <v>196242</v>
      </c>
      <c r="O916" s="6"/>
      <c r="P916" s="7">
        <v>8.0334968590803904</v>
      </c>
      <c r="Q916" s="7"/>
    </row>
    <row r="917" spans="1:17">
      <c r="A917">
        <v>2</v>
      </c>
      <c r="B917" t="s">
        <v>161</v>
      </c>
      <c r="C917" t="s">
        <v>162</v>
      </c>
      <c r="D917">
        <v>2012</v>
      </c>
      <c r="E917" t="s">
        <v>219</v>
      </c>
      <c r="F917" t="s">
        <v>389</v>
      </c>
      <c r="G917" t="s">
        <v>238</v>
      </c>
      <c r="H917" t="s">
        <v>388</v>
      </c>
      <c r="I917" s="19">
        <v>15218</v>
      </c>
      <c r="J917" s="6"/>
      <c r="K917" s="6"/>
      <c r="L917" s="6"/>
      <c r="M917" s="6"/>
      <c r="N917" s="19">
        <v>180714</v>
      </c>
      <c r="O917" s="6"/>
      <c r="P917" s="7">
        <v>8.3616147409830717</v>
      </c>
      <c r="Q917" s="7"/>
    </row>
    <row r="918" spans="1:17">
      <c r="A918">
        <v>1</v>
      </c>
      <c r="B918" t="s">
        <v>161</v>
      </c>
      <c r="C918" t="s">
        <v>162</v>
      </c>
      <c r="D918">
        <v>2013</v>
      </c>
      <c r="E918" t="s">
        <v>219</v>
      </c>
      <c r="F918" t="s">
        <v>389</v>
      </c>
      <c r="G918" t="s">
        <v>238</v>
      </c>
      <c r="H918" t="s">
        <v>388</v>
      </c>
      <c r="I918" s="19">
        <v>15732</v>
      </c>
      <c r="J918" s="6"/>
      <c r="K918" s="6"/>
      <c r="L918" s="6"/>
      <c r="M918" s="6"/>
      <c r="N918" s="19">
        <v>188599</v>
      </c>
      <c r="O918" s="6"/>
      <c r="P918" s="7">
        <v>8.4210409818829746</v>
      </c>
      <c r="Q918" s="7"/>
    </row>
    <row r="919" spans="1:17">
      <c r="A919">
        <v>1</v>
      </c>
      <c r="B919" t="s">
        <v>161</v>
      </c>
      <c r="C919" t="s">
        <v>162</v>
      </c>
      <c r="D919">
        <v>2014</v>
      </c>
      <c r="E919" t="s">
        <v>219</v>
      </c>
      <c r="F919" t="s">
        <v>389</v>
      </c>
      <c r="G919" t="s">
        <v>238</v>
      </c>
      <c r="H919" t="s">
        <v>388</v>
      </c>
      <c r="I919" s="19">
        <v>16060</v>
      </c>
      <c r="J919" s="6"/>
      <c r="K919" s="6"/>
      <c r="L919" s="6"/>
      <c r="M919" s="6"/>
      <c r="N919" s="19">
        <v>198740</v>
      </c>
      <c r="O919" s="6"/>
      <c r="P919" s="7">
        <v>8.3415076432006536</v>
      </c>
      <c r="Q919" s="7"/>
    </row>
    <row r="920" spans="1:17">
      <c r="A920">
        <v>1</v>
      </c>
      <c r="B920" t="s">
        <v>161</v>
      </c>
      <c r="C920" t="s">
        <v>162</v>
      </c>
      <c r="D920">
        <v>2015</v>
      </c>
      <c r="E920" t="s">
        <v>219</v>
      </c>
      <c r="F920" t="s">
        <v>389</v>
      </c>
      <c r="G920" t="s">
        <v>238</v>
      </c>
      <c r="H920" t="s">
        <v>388</v>
      </c>
      <c r="I920" s="19">
        <v>15651</v>
      </c>
      <c r="J920" s="6"/>
      <c r="K920" s="6"/>
      <c r="L920" s="6"/>
      <c r="M920" s="6"/>
      <c r="N920" s="19">
        <v>197491</v>
      </c>
      <c r="O920" s="6"/>
      <c r="P920" s="7">
        <v>8.0809097313072353</v>
      </c>
      <c r="Q920" s="7"/>
    </row>
    <row r="921" spans="1:17">
      <c r="A921">
        <v>1</v>
      </c>
      <c r="B921" t="s">
        <v>163</v>
      </c>
      <c r="C921" t="s">
        <v>164</v>
      </c>
      <c r="D921">
        <v>2000</v>
      </c>
      <c r="E921" t="s">
        <v>219</v>
      </c>
      <c r="F921" t="s">
        <v>391</v>
      </c>
      <c r="G921" t="s">
        <v>238</v>
      </c>
      <c r="I921" s="6">
        <v>79830</v>
      </c>
      <c r="J921" s="6">
        <v>27134</v>
      </c>
      <c r="K921" s="6">
        <v>9629</v>
      </c>
      <c r="L921" s="6">
        <v>3368</v>
      </c>
      <c r="M921" s="6"/>
      <c r="N921" s="6">
        <v>1250858</v>
      </c>
      <c r="O921" s="6">
        <v>0</v>
      </c>
      <c r="P921" s="7">
        <v>7.7441515131819072</v>
      </c>
      <c r="Q921" s="7"/>
    </row>
    <row r="922" spans="1:17">
      <c r="A922">
        <v>1</v>
      </c>
      <c r="B922" t="s">
        <v>163</v>
      </c>
      <c r="C922" t="s">
        <v>164</v>
      </c>
      <c r="D922">
        <v>2001</v>
      </c>
      <c r="E922" t="s">
        <v>219</v>
      </c>
      <c r="F922" t="s">
        <v>391</v>
      </c>
      <c r="G922" t="s">
        <v>238</v>
      </c>
      <c r="I922" s="6">
        <v>82742</v>
      </c>
      <c r="J922" s="6">
        <v>28293</v>
      </c>
      <c r="K922" s="6">
        <v>9990</v>
      </c>
      <c r="L922" s="6">
        <v>3368</v>
      </c>
      <c r="M922" s="6"/>
      <c r="N922" s="6">
        <v>1300544</v>
      </c>
      <c r="O922" s="6">
        <v>0</v>
      </c>
      <c r="P922" s="7">
        <v>6.3621069337138918</v>
      </c>
      <c r="Q922" s="7"/>
    </row>
    <row r="923" spans="1:17">
      <c r="A923">
        <v>1</v>
      </c>
      <c r="B923" t="s">
        <v>163</v>
      </c>
      <c r="C923" t="s">
        <v>164</v>
      </c>
      <c r="D923">
        <v>2002</v>
      </c>
      <c r="E923" t="s">
        <v>219</v>
      </c>
      <c r="F923" t="s">
        <v>391</v>
      </c>
      <c r="G923" t="s">
        <v>238</v>
      </c>
      <c r="I923" s="6">
        <v>86044</v>
      </c>
      <c r="J923" s="6">
        <v>29209</v>
      </c>
      <c r="K923" s="6">
        <v>10207</v>
      </c>
      <c r="L923" s="6">
        <v>3421</v>
      </c>
      <c r="M923" s="6"/>
      <c r="N923" s="6">
        <v>1382978</v>
      </c>
      <c r="O923" s="6">
        <v>0</v>
      </c>
      <c r="P923" s="7">
        <v>6.2216463313226962</v>
      </c>
      <c r="Q923" s="7"/>
    </row>
    <row r="924" spans="1:17">
      <c r="A924">
        <v>1</v>
      </c>
      <c r="B924" t="s">
        <v>163</v>
      </c>
      <c r="C924" t="s">
        <v>164</v>
      </c>
      <c r="D924">
        <v>2003</v>
      </c>
      <c r="E924" t="s">
        <v>219</v>
      </c>
      <c r="F924" t="s">
        <v>391</v>
      </c>
      <c r="G924" t="s">
        <v>238</v>
      </c>
      <c r="I924" s="6">
        <v>88450</v>
      </c>
      <c r="J924" s="6">
        <v>29440</v>
      </c>
      <c r="K924" s="6">
        <v>10184</v>
      </c>
      <c r="L924" s="6">
        <v>3330</v>
      </c>
      <c r="M924" s="6"/>
      <c r="N924" s="6">
        <v>1441914</v>
      </c>
      <c r="O924" s="6">
        <v>0</v>
      </c>
      <c r="P924" s="7">
        <v>6.1342077266744068</v>
      </c>
      <c r="Q924" s="7"/>
    </row>
    <row r="925" spans="1:17">
      <c r="A925">
        <v>1</v>
      </c>
      <c r="B925" t="s">
        <v>163</v>
      </c>
      <c r="C925" t="s">
        <v>164</v>
      </c>
      <c r="D925">
        <v>2004</v>
      </c>
      <c r="E925" t="s">
        <v>219</v>
      </c>
      <c r="F925" t="s">
        <v>391</v>
      </c>
      <c r="G925" t="s">
        <v>238</v>
      </c>
      <c r="I925" s="6">
        <v>89371</v>
      </c>
      <c r="J925" s="6">
        <v>29738</v>
      </c>
      <c r="K925" s="6">
        <v>10258</v>
      </c>
      <c r="L925" s="6">
        <v>3350</v>
      </c>
      <c r="M925" s="6"/>
      <c r="N925" s="6">
        <v>1466432</v>
      </c>
      <c r="O925" s="6">
        <v>0</v>
      </c>
      <c r="P925" s="7">
        <v>6.0944523851088901</v>
      </c>
      <c r="Q925" s="7"/>
    </row>
    <row r="926" spans="1:17">
      <c r="A926">
        <v>1</v>
      </c>
      <c r="B926" t="s">
        <v>163</v>
      </c>
      <c r="C926" t="s">
        <v>164</v>
      </c>
      <c r="D926">
        <v>2005</v>
      </c>
      <c r="E926" t="s">
        <v>219</v>
      </c>
      <c r="F926" t="s">
        <v>391</v>
      </c>
      <c r="G926" t="s">
        <v>238</v>
      </c>
      <c r="I926" s="6">
        <v>84605</v>
      </c>
      <c r="J926" s="6">
        <v>28656</v>
      </c>
      <c r="K926" s="6">
        <v>9930</v>
      </c>
      <c r="L926" s="6">
        <v>3163</v>
      </c>
      <c r="M926" s="6"/>
      <c r="N926" s="6">
        <v>1418962</v>
      </c>
      <c r="O926" s="6">
        <v>0</v>
      </c>
      <c r="P926" s="7">
        <v>5.9624570636845808</v>
      </c>
      <c r="Q926" s="7"/>
    </row>
    <row r="927" spans="1:17">
      <c r="A927">
        <v>1</v>
      </c>
      <c r="B927" t="s">
        <v>163</v>
      </c>
      <c r="C927" t="s">
        <v>164</v>
      </c>
      <c r="D927">
        <v>2006</v>
      </c>
      <c r="E927" t="s">
        <v>219</v>
      </c>
      <c r="F927" t="s">
        <v>391</v>
      </c>
      <c r="G927" t="s">
        <v>238</v>
      </c>
      <c r="I927" s="6">
        <v>85838</v>
      </c>
      <c r="J927" s="6">
        <v>29397</v>
      </c>
      <c r="K927" s="6">
        <v>10487</v>
      </c>
      <c r="L927" s="6">
        <v>3272</v>
      </c>
      <c r="M927" s="6"/>
      <c r="N927" s="6">
        <v>1461098</v>
      </c>
      <c r="O927" s="6">
        <v>0</v>
      </c>
      <c r="P927" s="7">
        <v>5.8748968241692205</v>
      </c>
      <c r="Q927" s="7"/>
    </row>
    <row r="928" spans="1:17">
      <c r="A928">
        <v>1</v>
      </c>
      <c r="B928" t="s">
        <v>163</v>
      </c>
      <c r="C928" t="s">
        <v>164</v>
      </c>
      <c r="D928">
        <v>2007</v>
      </c>
      <c r="E928" t="s">
        <v>219</v>
      </c>
      <c r="F928" t="s">
        <v>391</v>
      </c>
      <c r="G928" t="s">
        <v>238</v>
      </c>
      <c r="I928" s="6">
        <v>94597</v>
      </c>
      <c r="J928" s="6">
        <v>32972</v>
      </c>
      <c r="K928" s="6">
        <v>11993</v>
      </c>
      <c r="L928" s="6">
        <v>3700</v>
      </c>
      <c r="M928" s="6"/>
      <c r="N928" s="6">
        <v>1584723</v>
      </c>
      <c r="O928" s="6">
        <v>0</v>
      </c>
      <c r="P928" s="7">
        <v>5.9693082008653882</v>
      </c>
      <c r="Q928" s="7"/>
    </row>
    <row r="929" spans="1:17">
      <c r="A929">
        <v>1</v>
      </c>
      <c r="B929" t="s">
        <v>163</v>
      </c>
      <c r="C929" t="s">
        <v>164</v>
      </c>
      <c r="D929">
        <v>2008</v>
      </c>
      <c r="E929" t="s">
        <v>219</v>
      </c>
      <c r="F929" t="s">
        <v>391</v>
      </c>
      <c r="G929" t="s">
        <v>238</v>
      </c>
      <c r="I929" s="6">
        <v>97970</v>
      </c>
      <c r="J929" s="6">
        <v>34255</v>
      </c>
      <c r="K929" s="6">
        <v>12855</v>
      </c>
      <c r="L929" s="6">
        <v>4213</v>
      </c>
      <c r="M929" s="6"/>
      <c r="N929" s="6">
        <v>1687396</v>
      </c>
      <c r="O929" s="6">
        <v>0</v>
      </c>
      <c r="P929" s="7">
        <v>5.8059874504858371</v>
      </c>
      <c r="Q929" s="7"/>
    </row>
    <row r="930" spans="1:17">
      <c r="A930">
        <v>1</v>
      </c>
      <c r="B930" t="s">
        <v>163</v>
      </c>
      <c r="C930" t="s">
        <v>164</v>
      </c>
      <c r="D930">
        <v>2009</v>
      </c>
      <c r="E930" t="s">
        <v>219</v>
      </c>
      <c r="F930" t="s">
        <v>391</v>
      </c>
      <c r="G930" t="s">
        <v>238</v>
      </c>
      <c r="I930" s="6">
        <v>99790</v>
      </c>
      <c r="J930" s="6">
        <v>35361</v>
      </c>
      <c r="K930" s="6">
        <v>13569</v>
      </c>
      <c r="L930" s="6">
        <v>4831</v>
      </c>
      <c r="M930" s="6"/>
      <c r="N930" s="6">
        <v>1736890</v>
      </c>
      <c r="O930" s="6">
        <v>0</v>
      </c>
      <c r="P930" s="7">
        <v>5.7453264167563862</v>
      </c>
      <c r="Q930" s="7"/>
    </row>
    <row r="931" spans="1:17">
      <c r="A931">
        <v>1</v>
      </c>
      <c r="B931" t="s">
        <v>163</v>
      </c>
      <c r="C931" t="s">
        <v>164</v>
      </c>
      <c r="D931">
        <v>2010</v>
      </c>
      <c r="E931" t="s">
        <v>219</v>
      </c>
      <c r="F931" t="s">
        <v>391</v>
      </c>
      <c r="G931" t="s">
        <v>238</v>
      </c>
      <c r="I931" s="6">
        <v>102724</v>
      </c>
      <c r="J931" s="6">
        <v>37010</v>
      </c>
      <c r="K931" s="6">
        <v>14357</v>
      </c>
      <c r="L931" s="6">
        <v>4724</v>
      </c>
      <c r="M931" s="6"/>
      <c r="N931" s="6">
        <v>1762782</v>
      </c>
      <c r="O931" s="6">
        <v>0</v>
      </c>
      <c r="P931" s="7">
        <v>5.8273796759894303</v>
      </c>
      <c r="Q931" s="7"/>
    </row>
    <row r="932" spans="1:17">
      <c r="A932">
        <v>1</v>
      </c>
      <c r="B932" t="s">
        <v>163</v>
      </c>
      <c r="C932" t="s">
        <v>164</v>
      </c>
      <c r="D932">
        <v>2011</v>
      </c>
      <c r="E932" t="s">
        <v>219</v>
      </c>
      <c r="F932" t="s">
        <v>391</v>
      </c>
      <c r="G932" t="s">
        <v>238</v>
      </c>
      <c r="I932" s="6">
        <v>104715</v>
      </c>
      <c r="J932" s="6">
        <v>38305</v>
      </c>
      <c r="K932" s="6">
        <v>15273</v>
      </c>
      <c r="L932" s="6">
        <v>5106</v>
      </c>
      <c r="M932" s="6"/>
      <c r="N932" s="6">
        <v>1767602</v>
      </c>
      <c r="O932" s="6">
        <v>0</v>
      </c>
      <c r="P932" s="7">
        <v>5.9241277165334729</v>
      </c>
      <c r="Q932" s="7"/>
    </row>
    <row r="933" spans="1:17">
      <c r="A933">
        <v>1</v>
      </c>
      <c r="B933" t="s">
        <v>163</v>
      </c>
      <c r="C933" t="s">
        <v>164</v>
      </c>
      <c r="D933">
        <v>2012</v>
      </c>
      <c r="E933" t="s">
        <v>219</v>
      </c>
      <c r="F933" t="s">
        <v>391</v>
      </c>
      <c r="G933" t="s">
        <v>238</v>
      </c>
      <c r="I933" s="6">
        <v>113758</v>
      </c>
      <c r="J933" s="6">
        <v>42891</v>
      </c>
      <c r="K933" s="6">
        <v>18279</v>
      </c>
      <c r="L933" s="6">
        <v>6362</v>
      </c>
      <c r="M933" s="6"/>
      <c r="N933" s="6">
        <v>1871237</v>
      </c>
      <c r="O933" s="6">
        <v>0</v>
      </c>
      <c r="P933" s="7">
        <v>6.0792940712480563</v>
      </c>
      <c r="Q933" s="7"/>
    </row>
    <row r="934" spans="1:17">
      <c r="A934">
        <v>1</v>
      </c>
      <c r="B934" t="s">
        <v>163</v>
      </c>
      <c r="C934" t="s">
        <v>164</v>
      </c>
      <c r="D934">
        <v>2013</v>
      </c>
      <c r="E934" t="s">
        <v>219</v>
      </c>
      <c r="F934" t="s">
        <v>391</v>
      </c>
      <c r="G934" t="s">
        <v>238</v>
      </c>
      <c r="I934" s="6">
        <v>114938</v>
      </c>
      <c r="J934" s="6">
        <v>43817</v>
      </c>
      <c r="K934" s="6">
        <v>19091</v>
      </c>
      <c r="L934" s="6">
        <v>6873</v>
      </c>
      <c r="M934" s="6"/>
      <c r="N934" s="6">
        <v>1866442</v>
      </c>
      <c r="O934" s="6">
        <v>0</v>
      </c>
      <c r="P934" s="7">
        <v>6.1581340325603477</v>
      </c>
      <c r="Q934" s="52"/>
    </row>
    <row r="935" spans="1:17">
      <c r="A935">
        <v>1</v>
      </c>
      <c r="B935" t="s">
        <v>163</v>
      </c>
      <c r="C935" t="s">
        <v>164</v>
      </c>
      <c r="D935">
        <v>2014</v>
      </c>
      <c r="E935" t="s">
        <v>219</v>
      </c>
      <c r="F935" t="s">
        <v>260</v>
      </c>
      <c r="G935" t="s">
        <v>261</v>
      </c>
      <c r="I935" s="6">
        <v>114980</v>
      </c>
      <c r="J935" s="6"/>
      <c r="K935" s="6"/>
      <c r="L935" s="6"/>
      <c r="M935" s="6"/>
      <c r="N935" s="44">
        <v>1942683.0000000002</v>
      </c>
      <c r="O935" s="6"/>
      <c r="P935" s="7">
        <v>5.9186187350174988</v>
      </c>
      <c r="Q935" s="52"/>
    </row>
    <row r="936" spans="1:17">
      <c r="A936">
        <v>1</v>
      </c>
      <c r="B936" t="s">
        <v>165</v>
      </c>
      <c r="C936" t="s">
        <v>166</v>
      </c>
      <c r="D936">
        <v>2002</v>
      </c>
      <c r="E936" t="s">
        <v>219</v>
      </c>
      <c r="F936" t="s">
        <v>392</v>
      </c>
      <c r="G936" t="s">
        <v>238</v>
      </c>
      <c r="I936" s="6">
        <v>6</v>
      </c>
      <c r="J936" s="6">
        <v>1</v>
      </c>
      <c r="K936" s="6"/>
      <c r="L936" s="6"/>
      <c r="M936" s="6"/>
      <c r="N936" s="6">
        <v>295</v>
      </c>
      <c r="O936" s="6">
        <v>27</v>
      </c>
      <c r="P936" s="7">
        <v>2.2388059701492535</v>
      </c>
      <c r="Q936" s="52"/>
    </row>
    <row r="937" spans="1:17">
      <c r="A937">
        <v>1</v>
      </c>
      <c r="B937" t="s">
        <v>165</v>
      </c>
      <c r="C937" t="s">
        <v>166</v>
      </c>
      <c r="D937">
        <v>2003</v>
      </c>
      <c r="E937" t="s">
        <v>219</v>
      </c>
      <c r="F937" t="s">
        <v>392</v>
      </c>
      <c r="G937" t="s">
        <v>238</v>
      </c>
      <c r="I937" s="6">
        <v>8</v>
      </c>
      <c r="J937" s="6">
        <v>2</v>
      </c>
      <c r="K937" s="6">
        <v>1</v>
      </c>
      <c r="L937" s="6"/>
      <c r="M937" s="6"/>
      <c r="N937" s="6">
        <v>300</v>
      </c>
      <c r="O937" s="6">
        <v>17</v>
      </c>
      <c r="P937" s="7">
        <v>2.8268551236749118</v>
      </c>
      <c r="Q937" s="52"/>
    </row>
    <row r="938" spans="1:17">
      <c r="A938">
        <v>1</v>
      </c>
      <c r="B938" t="s">
        <v>165</v>
      </c>
      <c r="C938" t="s">
        <v>166</v>
      </c>
      <c r="D938">
        <v>2004</v>
      </c>
      <c r="E938" t="s">
        <v>219</v>
      </c>
      <c r="F938" t="s">
        <v>392</v>
      </c>
      <c r="G938" t="s">
        <v>238</v>
      </c>
      <c r="I938" s="6">
        <v>7</v>
      </c>
      <c r="J938" s="6">
        <v>1</v>
      </c>
      <c r="K938" s="6"/>
      <c r="L938" s="6"/>
      <c r="M938" s="6"/>
      <c r="N938" s="6">
        <v>306</v>
      </c>
      <c r="O938" s="6">
        <v>28</v>
      </c>
      <c r="P938" s="7">
        <v>2.5179856115107913</v>
      </c>
      <c r="Q938" s="52"/>
    </row>
    <row r="939" spans="1:17">
      <c r="A939">
        <v>2</v>
      </c>
      <c r="B939" t="s">
        <v>165</v>
      </c>
      <c r="C939" t="s">
        <v>166</v>
      </c>
      <c r="D939">
        <v>2005</v>
      </c>
      <c r="E939" t="s">
        <v>219</v>
      </c>
      <c r="F939" t="s">
        <v>392</v>
      </c>
      <c r="G939" t="s">
        <v>238</v>
      </c>
      <c r="I939" s="6">
        <v>8</v>
      </c>
      <c r="J939" s="6"/>
      <c r="K939" s="6"/>
      <c r="L939" s="6"/>
      <c r="M939" s="6"/>
      <c r="N939" s="6">
        <v>284</v>
      </c>
      <c r="O939" s="6">
        <v>22</v>
      </c>
      <c r="P939" s="7">
        <v>3.0534351145038165</v>
      </c>
      <c r="Q939" s="52"/>
    </row>
    <row r="940" spans="1:17">
      <c r="A940">
        <v>1</v>
      </c>
      <c r="B940" t="s">
        <v>165</v>
      </c>
      <c r="C940" t="s">
        <v>166</v>
      </c>
      <c r="D940">
        <v>2006</v>
      </c>
      <c r="E940" t="s">
        <v>219</v>
      </c>
      <c r="F940" t="s">
        <v>392</v>
      </c>
      <c r="G940" t="s">
        <v>238</v>
      </c>
      <c r="I940" s="6">
        <v>10</v>
      </c>
      <c r="J940" s="6"/>
      <c r="K940" s="6"/>
      <c r="L940" s="6"/>
      <c r="M940" s="6"/>
      <c r="N940" s="6">
        <v>302</v>
      </c>
      <c r="O940" s="6">
        <v>22</v>
      </c>
      <c r="P940" s="7">
        <v>3.5714285714285712</v>
      </c>
      <c r="Q940" s="52"/>
    </row>
    <row r="941" spans="1:17">
      <c r="A941">
        <v>1</v>
      </c>
      <c r="B941" t="s">
        <v>165</v>
      </c>
      <c r="C941" t="s">
        <v>166</v>
      </c>
      <c r="D941">
        <v>2008</v>
      </c>
      <c r="E941" t="s">
        <v>219</v>
      </c>
      <c r="F941" t="s">
        <v>392</v>
      </c>
      <c r="G941" t="s">
        <v>238</v>
      </c>
      <c r="I941" s="6">
        <v>12</v>
      </c>
      <c r="J941" s="6">
        <v>1</v>
      </c>
      <c r="K941" s="6"/>
      <c r="L941" s="6"/>
      <c r="M941" s="6"/>
      <c r="N941" s="6">
        <v>349</v>
      </c>
      <c r="O941" s="6">
        <v>33</v>
      </c>
      <c r="P941" s="7">
        <v>3.79746835443038</v>
      </c>
      <c r="Q941" s="52"/>
    </row>
    <row r="942" spans="1:17">
      <c r="A942">
        <v>1</v>
      </c>
      <c r="B942" t="s">
        <v>165</v>
      </c>
      <c r="C942" t="s">
        <v>166</v>
      </c>
      <c r="D942">
        <v>2009</v>
      </c>
      <c r="E942" t="s">
        <v>219</v>
      </c>
      <c r="F942" t="s">
        <v>392</v>
      </c>
      <c r="G942" t="s">
        <v>238</v>
      </c>
      <c r="I942" s="6">
        <v>10</v>
      </c>
      <c r="J942" s="6"/>
      <c r="K942" s="6"/>
      <c r="L942" s="6"/>
      <c r="M942" s="6"/>
      <c r="N942" s="6">
        <v>306</v>
      </c>
      <c r="O942" s="6">
        <v>21</v>
      </c>
      <c r="P942" s="7">
        <v>3.5087719298245612</v>
      </c>
      <c r="Q942" s="52"/>
    </row>
    <row r="943" spans="1:17">
      <c r="A943">
        <v>1</v>
      </c>
      <c r="B943" t="s">
        <v>165</v>
      </c>
      <c r="C943" t="s">
        <v>166</v>
      </c>
      <c r="D943">
        <v>2010</v>
      </c>
      <c r="E943" t="s">
        <v>219</v>
      </c>
      <c r="F943" t="s">
        <v>392</v>
      </c>
      <c r="G943" t="s">
        <v>238</v>
      </c>
      <c r="I943" s="6">
        <v>12</v>
      </c>
      <c r="J943" s="6">
        <v>3</v>
      </c>
      <c r="K943" s="6"/>
      <c r="L943" s="6"/>
      <c r="M943" s="6"/>
      <c r="N943" s="6">
        <v>335</v>
      </c>
      <c r="O943" s="6">
        <v>37</v>
      </c>
      <c r="P943" s="7">
        <v>4.0268456375838921</v>
      </c>
      <c r="Q943" s="52"/>
    </row>
    <row r="944" spans="1:17">
      <c r="A944">
        <v>1</v>
      </c>
      <c r="B944" t="s">
        <v>165</v>
      </c>
      <c r="C944" t="s">
        <v>166</v>
      </c>
      <c r="D944">
        <v>2011</v>
      </c>
      <c r="E944" t="s">
        <v>219</v>
      </c>
      <c r="F944" t="s">
        <v>392</v>
      </c>
      <c r="G944" t="s">
        <v>238</v>
      </c>
      <c r="I944" s="6">
        <v>10</v>
      </c>
      <c r="J944" s="6">
        <v>2</v>
      </c>
      <c r="K944" s="6"/>
      <c r="L944" s="6"/>
      <c r="M944" s="6"/>
      <c r="N944" s="6">
        <v>326</v>
      </c>
      <c r="O944" s="6">
        <v>24</v>
      </c>
      <c r="P944" s="7">
        <v>3.3112582781456954</v>
      </c>
      <c r="Q944" s="52"/>
    </row>
    <row r="945" spans="1:17">
      <c r="A945">
        <v>1</v>
      </c>
      <c r="B945" t="s">
        <v>165</v>
      </c>
      <c r="C945" t="s">
        <v>166</v>
      </c>
      <c r="D945">
        <v>2012</v>
      </c>
      <c r="E945" t="s">
        <v>219</v>
      </c>
      <c r="F945" t="s">
        <v>392</v>
      </c>
      <c r="G945" t="s">
        <v>238</v>
      </c>
      <c r="I945" s="6">
        <v>7</v>
      </c>
      <c r="J945" s="6"/>
      <c r="K945" s="6"/>
      <c r="L945" s="6"/>
      <c r="M945" s="6"/>
      <c r="N945" s="6">
        <v>292</v>
      </c>
      <c r="O945" s="6">
        <v>24</v>
      </c>
      <c r="P945" s="7">
        <v>2.6119402985074625</v>
      </c>
      <c r="Q945" s="52"/>
    </row>
    <row r="946" spans="1:17">
      <c r="A946">
        <v>1</v>
      </c>
      <c r="B946" t="s">
        <v>165</v>
      </c>
      <c r="C946" t="s">
        <v>166</v>
      </c>
      <c r="D946">
        <v>2013</v>
      </c>
      <c r="E946" t="s">
        <v>219</v>
      </c>
      <c r="F946" t="s">
        <v>392</v>
      </c>
      <c r="G946" t="s">
        <v>238</v>
      </c>
      <c r="I946" s="6">
        <v>9</v>
      </c>
      <c r="J946" s="6">
        <v>0</v>
      </c>
      <c r="K946" s="6">
        <v>0</v>
      </c>
      <c r="L946" s="6">
        <v>0</v>
      </c>
      <c r="M946" s="6"/>
      <c r="N946" s="6">
        <v>320</v>
      </c>
      <c r="O946" s="6">
        <v>30</v>
      </c>
      <c r="P946" s="7">
        <v>3.103448275862069</v>
      </c>
      <c r="Q946" s="52"/>
    </row>
    <row r="947" spans="1:17">
      <c r="A947">
        <v>1</v>
      </c>
      <c r="B947" t="s">
        <v>165</v>
      </c>
      <c r="C947" t="s">
        <v>166</v>
      </c>
      <c r="D947">
        <v>2014</v>
      </c>
      <c r="E947" t="s">
        <v>219</v>
      </c>
      <c r="F947" t="s">
        <v>392</v>
      </c>
      <c r="G947" t="s">
        <v>238</v>
      </c>
      <c r="I947" s="6">
        <v>12</v>
      </c>
      <c r="J947" s="6">
        <v>0</v>
      </c>
      <c r="K947" s="6">
        <v>0</v>
      </c>
      <c r="L947" s="6">
        <v>0</v>
      </c>
      <c r="M947" s="6"/>
      <c r="N947" s="6">
        <v>296</v>
      </c>
      <c r="O947" s="6">
        <v>30</v>
      </c>
      <c r="P947" s="7">
        <v>4.5112781954887211</v>
      </c>
      <c r="Q947" s="52"/>
    </row>
    <row r="948" spans="1:17">
      <c r="A948">
        <v>1</v>
      </c>
      <c r="B948" t="s">
        <v>165</v>
      </c>
      <c r="C948" t="s">
        <v>166</v>
      </c>
      <c r="D948">
        <v>2015</v>
      </c>
      <c r="E948" t="s">
        <v>219</v>
      </c>
      <c r="F948" t="s">
        <v>392</v>
      </c>
      <c r="G948" t="s">
        <v>238</v>
      </c>
      <c r="I948" s="6">
        <v>9</v>
      </c>
      <c r="J948" s="6">
        <v>0</v>
      </c>
      <c r="K948" s="6">
        <v>0</v>
      </c>
      <c r="L948" s="6">
        <v>0</v>
      </c>
      <c r="M948" s="6"/>
      <c r="N948" s="6">
        <v>269</v>
      </c>
      <c r="O948" s="6">
        <v>32</v>
      </c>
      <c r="P948" s="7">
        <v>3.79746835443038</v>
      </c>
      <c r="Q948" s="52"/>
    </row>
    <row r="949" spans="1:17">
      <c r="A949">
        <v>2</v>
      </c>
      <c r="B949" t="s">
        <v>226</v>
      </c>
      <c r="C949" t="s">
        <v>227</v>
      </c>
      <c r="D949">
        <v>2012</v>
      </c>
      <c r="E949" t="s">
        <v>219</v>
      </c>
      <c r="F949" t="s">
        <v>394</v>
      </c>
      <c r="G949" t="s">
        <v>238</v>
      </c>
      <c r="H949" t="s">
        <v>393</v>
      </c>
      <c r="I949" s="6">
        <v>272</v>
      </c>
      <c r="K949" s="6"/>
      <c r="L949" s="6"/>
      <c r="M949" s="6"/>
      <c r="N949" s="6">
        <v>5430</v>
      </c>
      <c r="O949" s="7"/>
      <c r="P949" s="7">
        <v>5.0092081031307547</v>
      </c>
      <c r="Q949" s="52"/>
    </row>
    <row r="950" spans="1:17">
      <c r="A950">
        <v>2</v>
      </c>
      <c r="B950" t="s">
        <v>226</v>
      </c>
      <c r="C950" t="s">
        <v>227</v>
      </c>
      <c r="D950">
        <v>2013</v>
      </c>
      <c r="E950" t="s">
        <v>219</v>
      </c>
      <c r="F950" t="s">
        <v>394</v>
      </c>
      <c r="G950" t="s">
        <v>238</v>
      </c>
      <c r="H950" t="s">
        <v>393</v>
      </c>
      <c r="I950" s="6">
        <v>282</v>
      </c>
      <c r="K950" s="6"/>
      <c r="L950" s="6"/>
      <c r="M950" s="6"/>
      <c r="N950" s="6">
        <v>5318</v>
      </c>
      <c r="O950" s="7"/>
      <c r="P950" s="7">
        <v>5.3027453930048889</v>
      </c>
      <c r="Q950" s="52"/>
    </row>
    <row r="951" spans="1:17">
      <c r="A951">
        <v>2</v>
      </c>
      <c r="B951" t="s">
        <v>226</v>
      </c>
      <c r="C951" t="s">
        <v>227</v>
      </c>
      <c r="D951">
        <v>2014</v>
      </c>
      <c r="E951" t="s">
        <v>219</v>
      </c>
      <c r="F951" t="s">
        <v>394</v>
      </c>
      <c r="G951" t="s">
        <v>238</v>
      </c>
      <c r="H951" t="s">
        <v>393</v>
      </c>
      <c r="I951" s="6">
        <v>246</v>
      </c>
      <c r="K951" s="6"/>
      <c r="L951" s="6"/>
      <c r="M951" s="6"/>
      <c r="N951" s="6">
        <v>5593</v>
      </c>
      <c r="O951" s="7"/>
      <c r="P951" s="7">
        <v>4.3983550867155374</v>
      </c>
      <c r="Q951" s="7"/>
    </row>
    <row r="952" spans="1:17">
      <c r="A952">
        <v>2</v>
      </c>
      <c r="B952" t="s">
        <v>226</v>
      </c>
      <c r="C952" t="s">
        <v>227</v>
      </c>
      <c r="D952">
        <v>2015</v>
      </c>
      <c r="E952" t="s">
        <v>219</v>
      </c>
      <c r="F952" t="s">
        <v>394</v>
      </c>
      <c r="G952" t="s">
        <v>238</v>
      </c>
      <c r="H952" t="s">
        <v>393</v>
      </c>
      <c r="I952" s="6">
        <v>255</v>
      </c>
      <c r="K952" s="6"/>
      <c r="L952" s="6"/>
      <c r="M952" s="6"/>
      <c r="N952" s="6">
        <v>5543</v>
      </c>
      <c r="O952" s="7"/>
      <c r="P952" s="7">
        <v>4.6003968969871911</v>
      </c>
      <c r="Q952" s="7"/>
    </row>
    <row r="953" spans="1:17">
      <c r="A953">
        <v>1</v>
      </c>
      <c r="B953" t="s">
        <v>168</v>
      </c>
      <c r="C953" t="s">
        <v>169</v>
      </c>
      <c r="D953">
        <v>2000</v>
      </c>
      <c r="E953" t="s">
        <v>219</v>
      </c>
      <c r="F953" t="s">
        <v>396</v>
      </c>
      <c r="G953" t="s">
        <v>238</v>
      </c>
      <c r="I953" s="6">
        <v>133</v>
      </c>
      <c r="J953" s="6">
        <v>43</v>
      </c>
      <c r="K953" s="6">
        <v>13</v>
      </c>
      <c r="L953" s="6">
        <v>3</v>
      </c>
      <c r="M953" s="6"/>
      <c r="N953" s="6">
        <v>1521</v>
      </c>
      <c r="O953" s="6">
        <v>0</v>
      </c>
      <c r="P953" s="7">
        <v>8.7442472057856673</v>
      </c>
      <c r="Q953" s="7"/>
    </row>
    <row r="954" spans="1:17">
      <c r="A954">
        <v>1</v>
      </c>
      <c r="B954" t="s">
        <v>168</v>
      </c>
      <c r="C954" t="s">
        <v>169</v>
      </c>
      <c r="D954">
        <v>2001</v>
      </c>
      <c r="E954" t="s">
        <v>219</v>
      </c>
      <c r="F954" t="s">
        <v>396</v>
      </c>
      <c r="G954" t="s">
        <v>238</v>
      </c>
      <c r="I954" s="6">
        <v>149</v>
      </c>
      <c r="J954" s="6">
        <v>47</v>
      </c>
      <c r="K954" s="6">
        <v>20</v>
      </c>
      <c r="L954" s="6">
        <v>5</v>
      </c>
      <c r="M954" s="6"/>
      <c r="N954" s="6">
        <v>1448</v>
      </c>
      <c r="O954" s="6">
        <v>0</v>
      </c>
      <c r="P954" s="7">
        <v>10.290055248618785</v>
      </c>
      <c r="Q954" s="7"/>
    </row>
    <row r="955" spans="1:17">
      <c r="A955">
        <v>1</v>
      </c>
      <c r="B955" t="s">
        <v>168</v>
      </c>
      <c r="C955" t="s">
        <v>169</v>
      </c>
      <c r="D955">
        <v>2002</v>
      </c>
      <c r="E955" t="s">
        <v>219</v>
      </c>
      <c r="F955" t="s">
        <v>396</v>
      </c>
      <c r="G955" t="s">
        <v>238</v>
      </c>
      <c r="I955" s="6">
        <v>137</v>
      </c>
      <c r="J955" s="6">
        <v>59</v>
      </c>
      <c r="K955" s="6">
        <v>27</v>
      </c>
      <c r="L955" s="6">
        <v>9</v>
      </c>
      <c r="M955" s="6"/>
      <c r="N955" s="6">
        <v>1493</v>
      </c>
      <c r="O955" s="6">
        <v>1</v>
      </c>
      <c r="P955" s="7">
        <v>9.1823056300268107</v>
      </c>
      <c r="Q955" s="7"/>
    </row>
    <row r="956" spans="1:17">
      <c r="A956">
        <v>1</v>
      </c>
      <c r="B956" t="s">
        <v>168</v>
      </c>
      <c r="C956" t="s">
        <v>169</v>
      </c>
      <c r="D956">
        <v>2003</v>
      </c>
      <c r="E956" t="s">
        <v>219</v>
      </c>
      <c r="F956" t="s">
        <v>396</v>
      </c>
      <c r="G956" t="s">
        <v>238</v>
      </c>
      <c r="I956" s="6">
        <v>155</v>
      </c>
      <c r="J956" s="6">
        <v>59</v>
      </c>
      <c r="K956" s="6">
        <v>23</v>
      </c>
      <c r="L956" s="6">
        <v>7</v>
      </c>
      <c r="M956" s="6"/>
      <c r="N956" s="6">
        <v>1494</v>
      </c>
      <c r="O956" s="6">
        <v>0</v>
      </c>
      <c r="P956" s="7">
        <v>10.37483266398929</v>
      </c>
      <c r="Q956" s="7"/>
    </row>
    <row r="957" spans="1:17">
      <c r="A957">
        <v>2</v>
      </c>
      <c r="B957" t="s">
        <v>168</v>
      </c>
      <c r="C957" t="s">
        <v>169</v>
      </c>
      <c r="D957">
        <v>2004</v>
      </c>
      <c r="E957" t="s">
        <v>219</v>
      </c>
      <c r="F957" t="s">
        <v>396</v>
      </c>
      <c r="G957" t="s">
        <v>238</v>
      </c>
      <c r="I957" s="6">
        <v>130</v>
      </c>
      <c r="J957" s="6">
        <v>44</v>
      </c>
      <c r="K957" s="6">
        <v>14</v>
      </c>
      <c r="L957" s="6">
        <v>3</v>
      </c>
      <c r="M957" s="6"/>
      <c r="N957" s="6">
        <v>1456</v>
      </c>
      <c r="O957" s="6">
        <v>0</v>
      </c>
      <c r="P957" s="7">
        <v>8.9285714285714288</v>
      </c>
      <c r="Q957" s="7"/>
    </row>
    <row r="958" spans="1:17">
      <c r="A958">
        <v>1</v>
      </c>
      <c r="B958" t="s">
        <v>168</v>
      </c>
      <c r="C958" t="s">
        <v>169</v>
      </c>
      <c r="D958">
        <v>2005</v>
      </c>
      <c r="E958" t="s">
        <v>219</v>
      </c>
      <c r="F958" t="s">
        <v>396</v>
      </c>
      <c r="G958" t="s">
        <v>238</v>
      </c>
      <c r="I958" s="6">
        <v>155</v>
      </c>
      <c r="J958" s="6">
        <v>56</v>
      </c>
      <c r="K958" s="6">
        <v>21</v>
      </c>
      <c r="L958" s="6">
        <v>7</v>
      </c>
      <c r="M958" s="6"/>
      <c r="N958" s="6">
        <v>1541</v>
      </c>
      <c r="O958" s="6">
        <v>0</v>
      </c>
      <c r="P958" s="7">
        <v>10.058403634003893</v>
      </c>
      <c r="Q958" s="7"/>
    </row>
    <row r="959" spans="1:17">
      <c r="A959">
        <v>2</v>
      </c>
      <c r="B959" t="s">
        <v>168</v>
      </c>
      <c r="C959" t="s">
        <v>169</v>
      </c>
      <c r="D959">
        <v>2006</v>
      </c>
      <c r="E959" t="s">
        <v>219</v>
      </c>
      <c r="F959" t="s">
        <v>396</v>
      </c>
      <c r="G959" t="s">
        <v>238</v>
      </c>
      <c r="I959" s="6">
        <v>176</v>
      </c>
      <c r="J959" s="6">
        <v>52</v>
      </c>
      <c r="K959" s="6">
        <v>22</v>
      </c>
      <c r="L959" s="6">
        <v>4</v>
      </c>
      <c r="M959" s="6"/>
      <c r="N959" s="6">
        <v>1471</v>
      </c>
      <c r="O959" s="6">
        <v>0</v>
      </c>
      <c r="P959" s="7">
        <v>11.964649898028552</v>
      </c>
      <c r="Q959" s="7"/>
    </row>
    <row r="960" spans="1:17">
      <c r="A960">
        <v>2</v>
      </c>
      <c r="B960" t="s">
        <v>168</v>
      </c>
      <c r="C960" t="s">
        <v>169</v>
      </c>
      <c r="D960">
        <v>2007</v>
      </c>
      <c r="E960" t="s">
        <v>219</v>
      </c>
      <c r="F960" t="s">
        <v>396</v>
      </c>
      <c r="G960" t="s">
        <v>238</v>
      </c>
      <c r="I960" s="6">
        <v>151</v>
      </c>
      <c r="J960" s="6">
        <v>59</v>
      </c>
      <c r="K960" s="6">
        <v>28</v>
      </c>
      <c r="L960" s="6">
        <v>5</v>
      </c>
      <c r="M960" s="6"/>
      <c r="N960" s="6">
        <v>1529</v>
      </c>
      <c r="O960" s="6">
        <v>0</v>
      </c>
      <c r="P960" s="7">
        <v>9.8757357750163504</v>
      </c>
      <c r="Q960" s="7"/>
    </row>
    <row r="961" spans="1:17">
      <c r="A961">
        <v>1</v>
      </c>
      <c r="B961" t="s">
        <v>168</v>
      </c>
      <c r="C961" t="s">
        <v>169</v>
      </c>
      <c r="D961">
        <v>2008</v>
      </c>
      <c r="E961" t="s">
        <v>219</v>
      </c>
      <c r="F961" t="s">
        <v>396</v>
      </c>
      <c r="G961" t="s">
        <v>238</v>
      </c>
      <c r="I961" s="6">
        <v>178</v>
      </c>
      <c r="J961" s="6">
        <v>55</v>
      </c>
      <c r="K961" s="6">
        <v>28</v>
      </c>
      <c r="L961" s="6">
        <v>11</v>
      </c>
      <c r="M961" s="6"/>
      <c r="N961" s="6">
        <v>1542</v>
      </c>
      <c r="O961" s="6">
        <v>0</v>
      </c>
      <c r="P961" s="7">
        <v>11.543450064850843</v>
      </c>
      <c r="Q961" s="7"/>
    </row>
    <row r="962" spans="1:17">
      <c r="A962">
        <v>1</v>
      </c>
      <c r="B962" t="s">
        <v>168</v>
      </c>
      <c r="C962" t="s">
        <v>169</v>
      </c>
      <c r="D962">
        <v>2009</v>
      </c>
      <c r="E962" t="s">
        <v>219</v>
      </c>
      <c r="F962" t="s">
        <v>396</v>
      </c>
      <c r="G962" t="s">
        <v>238</v>
      </c>
      <c r="I962" s="6">
        <v>173</v>
      </c>
      <c r="J962" s="6">
        <v>55</v>
      </c>
      <c r="K962" s="6">
        <v>22</v>
      </c>
      <c r="L962" s="6">
        <v>7</v>
      </c>
      <c r="M962" s="6"/>
      <c r="N962" s="6">
        <v>1590</v>
      </c>
      <c r="O962" s="6">
        <v>0</v>
      </c>
      <c r="P962" s="7">
        <v>10.880503144654089</v>
      </c>
      <c r="Q962" s="7"/>
    </row>
    <row r="963" spans="1:17">
      <c r="A963">
        <v>2</v>
      </c>
      <c r="B963" t="s">
        <v>168</v>
      </c>
      <c r="C963" t="s">
        <v>169</v>
      </c>
      <c r="D963">
        <v>2010</v>
      </c>
      <c r="E963" t="s">
        <v>219</v>
      </c>
      <c r="F963" t="s">
        <v>396</v>
      </c>
      <c r="G963" t="s">
        <v>238</v>
      </c>
      <c r="I963" s="6">
        <v>162</v>
      </c>
      <c r="J963" s="6">
        <v>52</v>
      </c>
      <c r="K963" s="6">
        <v>21</v>
      </c>
      <c r="L963" s="6">
        <v>5</v>
      </c>
      <c r="M963" s="6"/>
      <c r="N963" s="6">
        <v>1497</v>
      </c>
      <c r="O963" s="6">
        <v>1</v>
      </c>
      <c r="P963" s="7">
        <v>10.828877005347595</v>
      </c>
      <c r="Q963" s="7"/>
    </row>
    <row r="964" spans="1:17">
      <c r="A964">
        <v>1</v>
      </c>
      <c r="B964" t="s">
        <v>168</v>
      </c>
      <c r="C964" t="s">
        <v>169</v>
      </c>
      <c r="D964">
        <v>2011</v>
      </c>
      <c r="E964" t="s">
        <v>219</v>
      </c>
      <c r="F964" t="s">
        <v>396</v>
      </c>
      <c r="G964" t="s">
        <v>238</v>
      </c>
      <c r="I964" s="6">
        <v>147</v>
      </c>
      <c r="J964" s="6">
        <v>51</v>
      </c>
      <c r="K964" s="6">
        <v>24</v>
      </c>
      <c r="L964" s="6">
        <v>1</v>
      </c>
      <c r="M964" s="6"/>
      <c r="N964" s="6">
        <v>1654</v>
      </c>
      <c r="O964" s="6">
        <v>0</v>
      </c>
      <c r="P964" s="7">
        <v>8.8875453446191042</v>
      </c>
      <c r="Q964" s="7"/>
    </row>
    <row r="965" spans="1:17">
      <c r="A965">
        <v>1</v>
      </c>
      <c r="B965" t="s">
        <v>168</v>
      </c>
      <c r="C965" t="s">
        <v>169</v>
      </c>
      <c r="D965">
        <v>2012</v>
      </c>
      <c r="E965" t="s">
        <v>219</v>
      </c>
      <c r="F965" t="s">
        <v>396</v>
      </c>
      <c r="G965" t="s">
        <v>238</v>
      </c>
      <c r="I965" s="6">
        <v>207</v>
      </c>
      <c r="J965" s="6">
        <v>65</v>
      </c>
      <c r="K965" s="6">
        <v>28</v>
      </c>
      <c r="L965" s="6">
        <v>4</v>
      </c>
      <c r="M965" s="6"/>
      <c r="N965" s="6">
        <v>1666</v>
      </c>
      <c r="O965" s="6">
        <v>1</v>
      </c>
      <c r="P965" s="7">
        <v>12.432432432432433</v>
      </c>
      <c r="Q965" s="7"/>
    </row>
    <row r="966" spans="1:17">
      <c r="A966">
        <v>1</v>
      </c>
      <c r="B966" t="s">
        <v>168</v>
      </c>
      <c r="C966" t="s">
        <v>169</v>
      </c>
      <c r="D966">
        <v>2013</v>
      </c>
      <c r="E966" t="s">
        <v>219</v>
      </c>
      <c r="F966" t="s">
        <v>396</v>
      </c>
      <c r="G966" t="s">
        <v>238</v>
      </c>
      <c r="I966" s="6">
        <v>186</v>
      </c>
      <c r="J966" s="6">
        <v>69</v>
      </c>
      <c r="K966" s="6">
        <v>29</v>
      </c>
      <c r="L966" s="6">
        <v>3</v>
      </c>
      <c r="M966" s="6"/>
      <c r="N966" s="6">
        <v>1678</v>
      </c>
      <c r="O966" s="6">
        <v>0</v>
      </c>
      <c r="P966" s="7">
        <v>11.084624553039331</v>
      </c>
      <c r="Q966" s="7"/>
    </row>
    <row r="967" spans="1:17">
      <c r="A967">
        <v>1</v>
      </c>
      <c r="B967" t="s">
        <v>170</v>
      </c>
      <c r="C967" t="s">
        <v>171</v>
      </c>
      <c r="D967">
        <v>2000</v>
      </c>
      <c r="E967" t="s">
        <v>219</v>
      </c>
      <c r="F967" t="s">
        <v>260</v>
      </c>
      <c r="G967" t="s">
        <v>238</v>
      </c>
      <c r="I967">
        <v>3625</v>
      </c>
      <c r="N967">
        <v>44765</v>
      </c>
      <c r="P967" s="52">
        <v>8.0978442980006697</v>
      </c>
      <c r="Q967" s="7"/>
    </row>
    <row r="968" spans="1:17">
      <c r="A968">
        <v>2</v>
      </c>
      <c r="B968" t="s">
        <v>170</v>
      </c>
      <c r="C968" t="s">
        <v>171</v>
      </c>
      <c r="D968">
        <v>2001</v>
      </c>
      <c r="E968" t="s">
        <v>219</v>
      </c>
      <c r="F968" t="s">
        <v>260</v>
      </c>
      <c r="G968" t="s">
        <v>238</v>
      </c>
      <c r="I968">
        <v>3339</v>
      </c>
      <c r="N968">
        <v>39281</v>
      </c>
      <c r="P968" s="52">
        <v>8.5002927624042162</v>
      </c>
      <c r="Q968" s="7"/>
    </row>
    <row r="969" spans="1:17">
      <c r="A969">
        <v>2</v>
      </c>
      <c r="B969" t="s">
        <v>170</v>
      </c>
      <c r="C969" t="s">
        <v>171</v>
      </c>
      <c r="D969">
        <v>2002</v>
      </c>
      <c r="E969" t="s">
        <v>219</v>
      </c>
      <c r="F969" t="s">
        <v>260</v>
      </c>
      <c r="G969" t="s">
        <v>238</v>
      </c>
      <c r="I969">
        <v>3238</v>
      </c>
      <c r="N969">
        <v>38555</v>
      </c>
      <c r="P969" s="52">
        <v>8.3983919076643758</v>
      </c>
      <c r="Q969" s="7"/>
    </row>
    <row r="970" spans="1:17">
      <c r="A970">
        <v>1</v>
      </c>
      <c r="B970" t="s">
        <v>172</v>
      </c>
      <c r="C970" t="s">
        <v>173</v>
      </c>
      <c r="D970">
        <v>2000</v>
      </c>
      <c r="E970" t="s">
        <v>219</v>
      </c>
      <c r="F970" t="s">
        <v>398</v>
      </c>
      <c r="G970" t="s">
        <v>395</v>
      </c>
      <c r="H970" t="s">
        <v>397</v>
      </c>
      <c r="I970" s="6">
        <v>3689</v>
      </c>
      <c r="J970" s="6">
        <v>1022</v>
      </c>
      <c r="K970" s="6">
        <v>274</v>
      </c>
      <c r="L970" s="6">
        <v>130</v>
      </c>
      <c r="M970" s="6"/>
      <c r="N970" s="6">
        <v>55151</v>
      </c>
      <c r="O970" s="6">
        <v>0</v>
      </c>
      <c r="P970" s="7">
        <v>6.6889086326630531</v>
      </c>
      <c r="Q970" s="7"/>
    </row>
    <row r="971" spans="1:17">
      <c r="A971">
        <v>1</v>
      </c>
      <c r="B971" t="s">
        <v>172</v>
      </c>
      <c r="C971" t="s">
        <v>173</v>
      </c>
      <c r="D971">
        <v>2001</v>
      </c>
      <c r="E971" t="s">
        <v>219</v>
      </c>
      <c r="F971" t="s">
        <v>398</v>
      </c>
      <c r="G971" t="s">
        <v>395</v>
      </c>
      <c r="H971" t="s">
        <v>397</v>
      </c>
      <c r="I971" s="6">
        <v>3566</v>
      </c>
      <c r="J971" s="6">
        <v>1080</v>
      </c>
      <c r="K971" s="6">
        <v>404</v>
      </c>
      <c r="L971" s="6">
        <v>125</v>
      </c>
      <c r="M971" s="6"/>
      <c r="N971" s="6">
        <v>51136</v>
      </c>
      <c r="O971" s="6">
        <v>0</v>
      </c>
      <c r="P971" s="7">
        <v>6.9735607008760958</v>
      </c>
      <c r="Q971" s="7"/>
    </row>
    <row r="972" spans="1:17">
      <c r="A972">
        <v>1</v>
      </c>
      <c r="B972" t="s">
        <v>172</v>
      </c>
      <c r="C972" t="s">
        <v>173</v>
      </c>
      <c r="D972">
        <v>2002</v>
      </c>
      <c r="E972" t="s">
        <v>219</v>
      </c>
      <c r="F972" t="s">
        <v>398</v>
      </c>
      <c r="G972" t="s">
        <v>395</v>
      </c>
      <c r="H972" t="s">
        <v>397</v>
      </c>
      <c r="I972" s="6">
        <v>3522</v>
      </c>
      <c r="J972" s="6">
        <v>1154</v>
      </c>
      <c r="K972" s="6">
        <v>426</v>
      </c>
      <c r="L972" s="6">
        <v>153</v>
      </c>
      <c r="M972" s="6"/>
      <c r="N972" s="6">
        <v>50841</v>
      </c>
      <c r="O972" s="6">
        <v>0</v>
      </c>
      <c r="P972" s="7">
        <v>6.9274797899333223</v>
      </c>
      <c r="Q972" s="7"/>
    </row>
    <row r="973" spans="1:17">
      <c r="A973">
        <v>1</v>
      </c>
      <c r="B973" t="s">
        <v>172</v>
      </c>
      <c r="C973" t="s">
        <v>173</v>
      </c>
      <c r="D973">
        <v>2003</v>
      </c>
      <c r="E973" t="s">
        <v>219</v>
      </c>
      <c r="F973" t="s">
        <v>398</v>
      </c>
      <c r="G973" t="s">
        <v>395</v>
      </c>
      <c r="H973" t="s">
        <v>397</v>
      </c>
      <c r="I973" s="6">
        <v>3608</v>
      </c>
      <c r="J973" s="6">
        <v>1125</v>
      </c>
      <c r="K973" s="6">
        <v>408</v>
      </c>
      <c r="L973" s="6">
        <v>150</v>
      </c>
      <c r="M973" s="6"/>
      <c r="N973" s="6">
        <v>51713</v>
      </c>
      <c r="O973" s="6">
        <v>0</v>
      </c>
      <c r="P973" s="7">
        <v>6.9769690406667566</v>
      </c>
      <c r="Q973" s="7"/>
    </row>
    <row r="974" spans="1:17">
      <c r="A974">
        <v>1</v>
      </c>
      <c r="B974" t="s">
        <v>172</v>
      </c>
      <c r="C974" t="s">
        <v>173</v>
      </c>
      <c r="D974">
        <v>2004</v>
      </c>
      <c r="E974" t="s">
        <v>219</v>
      </c>
      <c r="F974" t="s">
        <v>398</v>
      </c>
      <c r="G974" t="s">
        <v>395</v>
      </c>
      <c r="H974" t="s">
        <v>397</v>
      </c>
      <c r="I974" s="6">
        <v>3863</v>
      </c>
      <c r="J974" s="6">
        <v>1206</v>
      </c>
      <c r="K974" s="6">
        <v>458</v>
      </c>
      <c r="L974" s="6">
        <v>168</v>
      </c>
      <c r="M974" s="6"/>
      <c r="N974" s="6">
        <v>53747</v>
      </c>
      <c r="O974" s="6">
        <v>0</v>
      </c>
      <c r="P974" s="7">
        <v>7.1873779001618692</v>
      </c>
      <c r="Q974" s="7"/>
    </row>
    <row r="975" spans="1:17">
      <c r="A975">
        <v>1</v>
      </c>
      <c r="B975" t="s">
        <v>172</v>
      </c>
      <c r="C975" t="s">
        <v>173</v>
      </c>
      <c r="D975">
        <v>2005</v>
      </c>
      <c r="E975" t="s">
        <v>219</v>
      </c>
      <c r="F975" t="s">
        <v>398</v>
      </c>
      <c r="G975" t="s">
        <v>395</v>
      </c>
      <c r="H975" t="s">
        <v>397</v>
      </c>
      <c r="I975" s="6">
        <v>3953</v>
      </c>
      <c r="J975" s="6">
        <v>1205</v>
      </c>
      <c r="K975" s="6">
        <v>473</v>
      </c>
      <c r="L975" s="6">
        <v>171</v>
      </c>
      <c r="M975" s="6"/>
      <c r="N975" s="6">
        <v>54430</v>
      </c>
      <c r="O975" s="6">
        <v>0</v>
      </c>
      <c r="P975" s="7">
        <v>7.2625390409700534</v>
      </c>
      <c r="Q975" s="7"/>
    </row>
    <row r="976" spans="1:17">
      <c r="A976">
        <v>1</v>
      </c>
      <c r="B976" t="s">
        <v>172</v>
      </c>
      <c r="C976" t="s">
        <v>173</v>
      </c>
      <c r="D976">
        <v>2006</v>
      </c>
      <c r="E976" t="s">
        <v>219</v>
      </c>
      <c r="F976" t="s">
        <v>398</v>
      </c>
      <c r="G976" t="s">
        <v>395</v>
      </c>
      <c r="H976" t="s">
        <v>397</v>
      </c>
      <c r="I976" s="6">
        <v>3914</v>
      </c>
      <c r="J976" s="6">
        <v>1242</v>
      </c>
      <c r="K976" s="6">
        <v>475</v>
      </c>
      <c r="L976" s="6">
        <v>148</v>
      </c>
      <c r="M976" s="6"/>
      <c r="N976" s="6">
        <v>53904</v>
      </c>
      <c r="O976" s="6">
        <v>0</v>
      </c>
      <c r="P976" s="7">
        <v>7.2610566933808256</v>
      </c>
      <c r="Q976" s="7"/>
    </row>
    <row r="977" spans="1:17">
      <c r="A977">
        <v>1</v>
      </c>
      <c r="B977" t="s">
        <v>172</v>
      </c>
      <c r="C977" t="s">
        <v>173</v>
      </c>
      <c r="D977">
        <v>2007</v>
      </c>
      <c r="E977" t="s">
        <v>219</v>
      </c>
      <c r="F977" t="s">
        <v>398</v>
      </c>
      <c r="G977" t="s">
        <v>395</v>
      </c>
      <c r="H977" t="s">
        <v>397</v>
      </c>
      <c r="I977" s="6">
        <v>4059</v>
      </c>
      <c r="J977" s="6">
        <v>1250</v>
      </c>
      <c r="K977" s="6">
        <v>508</v>
      </c>
      <c r="L977" s="6">
        <v>183</v>
      </c>
      <c r="M977" s="6"/>
      <c r="N977" s="6">
        <v>54424</v>
      </c>
      <c r="O977" s="6">
        <v>0</v>
      </c>
      <c r="P977" s="7">
        <v>7.4581067176245766</v>
      </c>
      <c r="Q977" s="7"/>
    </row>
    <row r="978" spans="1:17">
      <c r="A978">
        <v>1</v>
      </c>
      <c r="B978" t="s">
        <v>172</v>
      </c>
      <c r="C978" t="s">
        <v>173</v>
      </c>
      <c r="D978">
        <v>2008</v>
      </c>
      <c r="E978" t="s">
        <v>219</v>
      </c>
      <c r="F978" t="s">
        <v>398</v>
      </c>
      <c r="G978" t="s">
        <v>395</v>
      </c>
      <c r="H978" t="s">
        <v>397</v>
      </c>
      <c r="I978" s="6">
        <v>4193</v>
      </c>
      <c r="J978" s="6">
        <v>1336</v>
      </c>
      <c r="K978" s="6">
        <v>526</v>
      </c>
      <c r="L978" s="6">
        <v>180</v>
      </c>
      <c r="M978" s="6"/>
      <c r="N978" s="6">
        <v>57360</v>
      </c>
      <c r="O978" s="6">
        <v>0</v>
      </c>
      <c r="P978" s="7">
        <v>7.3099721059972103</v>
      </c>
      <c r="Q978" s="7"/>
    </row>
    <row r="979" spans="1:17">
      <c r="A979">
        <v>1</v>
      </c>
      <c r="B979" t="s">
        <v>172</v>
      </c>
      <c r="C979" t="s">
        <v>173</v>
      </c>
      <c r="D979">
        <v>2009</v>
      </c>
      <c r="E979" t="s">
        <v>219</v>
      </c>
      <c r="F979" t="s">
        <v>398</v>
      </c>
      <c r="G979" t="s">
        <v>395</v>
      </c>
      <c r="H979" t="s">
        <v>397</v>
      </c>
      <c r="I979" s="6">
        <v>4530</v>
      </c>
      <c r="J979" s="6">
        <v>1360</v>
      </c>
      <c r="K979" s="6">
        <v>530</v>
      </c>
      <c r="L979" s="6">
        <v>188</v>
      </c>
      <c r="M979" s="6"/>
      <c r="N979" s="6">
        <v>61217</v>
      </c>
      <c r="O979" s="6">
        <v>0</v>
      </c>
      <c r="P979" s="7">
        <v>7.3999052550762041</v>
      </c>
      <c r="Q979" s="7"/>
    </row>
    <row r="980" spans="1:17">
      <c r="A980">
        <v>1</v>
      </c>
      <c r="B980" t="s">
        <v>172</v>
      </c>
      <c r="C980" t="s">
        <v>173</v>
      </c>
      <c r="D980">
        <v>2010</v>
      </c>
      <c r="E980" t="s">
        <v>219</v>
      </c>
      <c r="F980" t="s">
        <v>398</v>
      </c>
      <c r="G980" t="s">
        <v>395</v>
      </c>
      <c r="H980" t="s">
        <v>397</v>
      </c>
      <c r="I980" s="6">
        <v>5422</v>
      </c>
      <c r="J980" s="6">
        <v>1743</v>
      </c>
      <c r="K980" s="6">
        <v>627</v>
      </c>
      <c r="L980" s="6">
        <v>186</v>
      </c>
      <c r="M980" s="6"/>
      <c r="N980" s="6">
        <v>60410</v>
      </c>
      <c r="O980" s="6">
        <v>0</v>
      </c>
      <c r="P980" s="7">
        <v>8.9753352094024166</v>
      </c>
      <c r="Q980" s="7"/>
    </row>
    <row r="981" spans="1:17">
      <c r="A981">
        <v>1</v>
      </c>
      <c r="B981" t="s">
        <v>172</v>
      </c>
      <c r="C981" t="s">
        <v>173</v>
      </c>
      <c r="D981">
        <v>2011</v>
      </c>
      <c r="E981" t="s">
        <v>219</v>
      </c>
      <c r="F981" t="s">
        <v>398</v>
      </c>
      <c r="G981" t="s">
        <v>395</v>
      </c>
      <c r="H981" t="s">
        <v>397</v>
      </c>
      <c r="I981" s="6">
        <v>4927</v>
      </c>
      <c r="J981" s="6">
        <v>1536</v>
      </c>
      <c r="K981" s="6">
        <v>596</v>
      </c>
      <c r="L981" s="6">
        <v>208</v>
      </c>
      <c r="M981" s="6"/>
      <c r="N981" s="6">
        <v>60813</v>
      </c>
      <c r="O981" s="6">
        <v>0</v>
      </c>
      <c r="P981" s="7">
        <v>8.1018861098778228</v>
      </c>
      <c r="Q981" s="7"/>
    </row>
    <row r="982" spans="1:17">
      <c r="A982">
        <v>1</v>
      </c>
      <c r="B982" t="s">
        <v>172</v>
      </c>
      <c r="C982" t="s">
        <v>173</v>
      </c>
      <c r="D982">
        <v>2012</v>
      </c>
      <c r="E982" t="s">
        <v>219</v>
      </c>
      <c r="F982" t="s">
        <v>398</v>
      </c>
      <c r="G982" t="s">
        <v>395</v>
      </c>
      <c r="H982" t="s">
        <v>397</v>
      </c>
      <c r="I982" s="6">
        <v>4395</v>
      </c>
      <c r="J982" s="6">
        <v>1437</v>
      </c>
      <c r="K982" s="6">
        <v>556</v>
      </c>
      <c r="L982" s="6">
        <v>196</v>
      </c>
      <c r="M982" s="6"/>
      <c r="N982" s="6">
        <v>55535</v>
      </c>
      <c r="O982" s="6">
        <v>0</v>
      </c>
      <c r="P982" s="7">
        <v>7.9139281534167649</v>
      </c>
      <c r="Q982" s="7"/>
    </row>
    <row r="983" spans="1:17">
      <c r="A983">
        <v>1</v>
      </c>
      <c r="B983" t="s">
        <v>172</v>
      </c>
      <c r="C983" t="s">
        <v>173</v>
      </c>
      <c r="D983">
        <v>2013</v>
      </c>
      <c r="E983" t="s">
        <v>219</v>
      </c>
      <c r="F983" t="s">
        <v>398</v>
      </c>
      <c r="G983" t="s">
        <v>395</v>
      </c>
      <c r="H983" t="s">
        <v>397</v>
      </c>
      <c r="I983" s="6">
        <v>4172</v>
      </c>
      <c r="J983" s="6">
        <v>1291</v>
      </c>
      <c r="K983" s="6">
        <v>497</v>
      </c>
      <c r="L983" s="6">
        <v>172</v>
      </c>
      <c r="M983" s="6"/>
      <c r="N983" s="6">
        <v>54823</v>
      </c>
      <c r="O983" s="6">
        <v>0</v>
      </c>
      <c r="P983" s="7">
        <v>7.6099447312259452</v>
      </c>
      <c r="Q983" s="7"/>
    </row>
    <row r="984" spans="1:17">
      <c r="A984">
        <v>1</v>
      </c>
      <c r="B984" t="s">
        <v>172</v>
      </c>
      <c r="C984" t="s">
        <v>173</v>
      </c>
      <c r="D984">
        <v>2014</v>
      </c>
      <c r="E984" t="s">
        <v>219</v>
      </c>
      <c r="F984" t="s">
        <v>398</v>
      </c>
      <c r="G984" t="s">
        <v>395</v>
      </c>
      <c r="H984" t="s">
        <v>397</v>
      </c>
      <c r="I984" s="6">
        <v>4304</v>
      </c>
      <c r="J984" s="6">
        <v>1438</v>
      </c>
      <c r="K984" s="6">
        <v>581</v>
      </c>
      <c r="L984" s="6">
        <v>191</v>
      </c>
      <c r="M984" s="6"/>
      <c r="N984" s="6">
        <v>55033</v>
      </c>
      <c r="O984" s="6">
        <v>0</v>
      </c>
      <c r="P984" s="7">
        <v>7.820762088201624</v>
      </c>
      <c r="Q984" s="7"/>
    </row>
    <row r="985" spans="1:17">
      <c r="A985">
        <v>1</v>
      </c>
      <c r="B985" t="s">
        <v>172</v>
      </c>
      <c r="C985" t="s">
        <v>173</v>
      </c>
      <c r="D985">
        <v>2015</v>
      </c>
      <c r="E985" t="s">
        <v>219</v>
      </c>
      <c r="F985" t="s">
        <v>398</v>
      </c>
      <c r="G985" t="s">
        <v>395</v>
      </c>
      <c r="H985" t="s">
        <v>397</v>
      </c>
      <c r="I985" s="6">
        <v>4273</v>
      </c>
      <c r="J985" s="6">
        <v>1397</v>
      </c>
      <c r="K985" s="6">
        <v>542</v>
      </c>
      <c r="L985" s="6">
        <v>199</v>
      </c>
      <c r="M985" s="6"/>
      <c r="N985" s="6">
        <v>55602</v>
      </c>
      <c r="O985" s="6">
        <v>0</v>
      </c>
      <c r="P985" s="7">
        <v>7.6849753605985391</v>
      </c>
      <c r="Q985" s="7"/>
    </row>
    <row r="986" spans="1:17">
      <c r="A986">
        <v>1</v>
      </c>
      <c r="B986" t="s">
        <v>174</v>
      </c>
      <c r="C986" t="s">
        <v>175</v>
      </c>
      <c r="D986">
        <v>2000</v>
      </c>
      <c r="E986" t="s">
        <v>219</v>
      </c>
      <c r="F986" t="s">
        <v>399</v>
      </c>
      <c r="G986" t="s">
        <v>238</v>
      </c>
      <c r="I986" s="6">
        <v>1014</v>
      </c>
      <c r="J986" s="6">
        <v>400</v>
      </c>
      <c r="K986" s="6">
        <v>192</v>
      </c>
      <c r="L986" s="6">
        <v>69</v>
      </c>
      <c r="M986" s="6"/>
      <c r="N986" s="6">
        <v>18118</v>
      </c>
      <c r="O986" s="6">
        <v>0</v>
      </c>
      <c r="P986" s="7">
        <v>5.5966442212164704</v>
      </c>
      <c r="Q986" s="7"/>
    </row>
    <row r="987" spans="1:17">
      <c r="A987">
        <v>1</v>
      </c>
      <c r="B987" t="s">
        <v>174</v>
      </c>
      <c r="C987" t="s">
        <v>175</v>
      </c>
      <c r="D987">
        <v>2001</v>
      </c>
      <c r="E987" t="s">
        <v>219</v>
      </c>
      <c r="F987" t="s">
        <v>399</v>
      </c>
      <c r="G987" t="s">
        <v>238</v>
      </c>
      <c r="I987" s="6">
        <v>989</v>
      </c>
      <c r="J987" s="6">
        <v>369</v>
      </c>
      <c r="K987" s="6">
        <v>157</v>
      </c>
      <c r="L987" s="6">
        <v>60</v>
      </c>
      <c r="M987" s="6"/>
      <c r="N987" s="6">
        <v>17417</v>
      </c>
      <c r="O987" s="6">
        <v>0</v>
      </c>
      <c r="P987" s="7">
        <v>5.6783602227708565</v>
      </c>
      <c r="Q987" s="7"/>
    </row>
    <row r="988" spans="1:17">
      <c r="A988">
        <v>1</v>
      </c>
      <c r="B988" t="s">
        <v>174</v>
      </c>
      <c r="C988" t="s">
        <v>175</v>
      </c>
      <c r="D988">
        <v>2002</v>
      </c>
      <c r="E988" t="s">
        <v>219</v>
      </c>
      <c r="F988" t="s">
        <v>399</v>
      </c>
      <c r="G988" t="s">
        <v>238</v>
      </c>
      <c r="I988" s="6">
        <v>1049</v>
      </c>
      <c r="J988" s="6">
        <v>402</v>
      </c>
      <c r="K988" s="6">
        <v>172</v>
      </c>
      <c r="L988" s="6">
        <v>69</v>
      </c>
      <c r="M988" s="6"/>
      <c r="N988" s="6">
        <v>17490</v>
      </c>
      <c r="O988" s="6">
        <v>0</v>
      </c>
      <c r="P988" s="7">
        <v>5.9977129788450547</v>
      </c>
      <c r="Q988" s="7"/>
    </row>
    <row r="989" spans="1:17">
      <c r="A989">
        <v>1</v>
      </c>
      <c r="B989" t="s">
        <v>174</v>
      </c>
      <c r="C989" t="s">
        <v>175</v>
      </c>
      <c r="D989">
        <v>2003</v>
      </c>
      <c r="E989" t="s">
        <v>219</v>
      </c>
      <c r="F989" t="s">
        <v>399</v>
      </c>
      <c r="G989" t="s">
        <v>238</v>
      </c>
      <c r="I989" s="6">
        <v>1008</v>
      </c>
      <c r="J989" s="6">
        <v>368</v>
      </c>
      <c r="K989" s="6">
        <v>167</v>
      </c>
      <c r="L989" s="6">
        <v>76</v>
      </c>
      <c r="M989" s="6"/>
      <c r="N989" s="6">
        <v>17066</v>
      </c>
      <c r="O989" s="6">
        <v>0</v>
      </c>
      <c r="P989" s="7">
        <v>5.9064807219031987</v>
      </c>
      <c r="Q989" s="7"/>
    </row>
    <row r="990" spans="1:17">
      <c r="A990">
        <v>1</v>
      </c>
      <c r="B990" t="s">
        <v>174</v>
      </c>
      <c r="C990" t="s">
        <v>175</v>
      </c>
      <c r="D990">
        <v>2004</v>
      </c>
      <c r="E990" t="s">
        <v>219</v>
      </c>
      <c r="F990" t="s">
        <v>399</v>
      </c>
      <c r="G990" t="s">
        <v>238</v>
      </c>
      <c r="I990" s="6">
        <v>1033</v>
      </c>
      <c r="J990" s="6">
        <v>397</v>
      </c>
      <c r="K990" s="6">
        <v>163</v>
      </c>
      <c r="L990" s="6">
        <v>69</v>
      </c>
      <c r="M990" s="6"/>
      <c r="N990" s="6">
        <v>17802</v>
      </c>
      <c r="O990" s="6">
        <v>0</v>
      </c>
      <c r="P990" s="7">
        <v>5.8027187956409394</v>
      </c>
      <c r="Q990" s="7"/>
    </row>
    <row r="991" spans="1:17">
      <c r="A991">
        <v>1</v>
      </c>
      <c r="B991" t="s">
        <v>174</v>
      </c>
      <c r="C991" t="s">
        <v>175</v>
      </c>
      <c r="D991">
        <v>2005</v>
      </c>
      <c r="E991" t="s">
        <v>219</v>
      </c>
      <c r="F991" t="s">
        <v>399</v>
      </c>
      <c r="G991" t="s">
        <v>238</v>
      </c>
      <c r="I991" s="6">
        <v>1085</v>
      </c>
      <c r="J991" s="6">
        <v>418</v>
      </c>
      <c r="K991" s="6">
        <v>194</v>
      </c>
      <c r="L991" s="6">
        <v>88</v>
      </c>
      <c r="M991" s="6"/>
      <c r="N991" s="6">
        <v>18088</v>
      </c>
      <c r="O991" s="6">
        <v>0</v>
      </c>
      <c r="P991" s="7">
        <v>5.9984520123839005</v>
      </c>
      <c r="Q991" s="7"/>
    </row>
    <row r="992" spans="1:17">
      <c r="A992">
        <v>1</v>
      </c>
      <c r="B992" t="s">
        <v>174</v>
      </c>
      <c r="C992" t="s">
        <v>175</v>
      </c>
      <c r="D992">
        <v>2006</v>
      </c>
      <c r="E992" t="s">
        <v>219</v>
      </c>
      <c r="F992" t="s">
        <v>399</v>
      </c>
      <c r="G992" t="s">
        <v>238</v>
      </c>
      <c r="I992" s="6">
        <v>1108</v>
      </c>
      <c r="J992" s="6">
        <v>419</v>
      </c>
      <c r="K992" s="6">
        <v>195</v>
      </c>
      <c r="L992" s="6">
        <v>86</v>
      </c>
      <c r="M992" s="6"/>
      <c r="N992" s="6">
        <v>18947</v>
      </c>
      <c r="O992" s="6">
        <v>0</v>
      </c>
      <c r="P992" s="7">
        <v>5.8478914867789094</v>
      </c>
      <c r="Q992" s="7"/>
    </row>
    <row r="993" spans="1:17">
      <c r="A993">
        <v>1</v>
      </c>
      <c r="B993" t="s">
        <v>174</v>
      </c>
      <c r="C993" t="s">
        <v>175</v>
      </c>
      <c r="D993">
        <v>2007</v>
      </c>
      <c r="E993" t="s">
        <v>219</v>
      </c>
      <c r="F993" t="s">
        <v>399</v>
      </c>
      <c r="G993" t="s">
        <v>238</v>
      </c>
      <c r="I993" s="6">
        <v>1256</v>
      </c>
      <c r="J993" s="6">
        <v>463</v>
      </c>
      <c r="K993" s="6">
        <v>206</v>
      </c>
      <c r="L993" s="6">
        <v>90</v>
      </c>
      <c r="M993" s="6"/>
      <c r="N993" s="6">
        <v>19814</v>
      </c>
      <c r="O993" s="6">
        <v>1</v>
      </c>
      <c r="P993" s="7">
        <v>6.3392721950234696</v>
      </c>
      <c r="Q993" s="7"/>
    </row>
    <row r="994" spans="1:17">
      <c r="A994">
        <v>1</v>
      </c>
      <c r="B994" t="s">
        <v>174</v>
      </c>
      <c r="C994" t="s">
        <v>175</v>
      </c>
      <c r="D994">
        <v>2008</v>
      </c>
      <c r="E994" t="s">
        <v>219</v>
      </c>
      <c r="F994" t="s">
        <v>399</v>
      </c>
      <c r="G994" t="s">
        <v>238</v>
      </c>
      <c r="I994" s="6">
        <v>1381</v>
      </c>
      <c r="J994" s="6">
        <v>542</v>
      </c>
      <c r="K994" s="6">
        <v>208</v>
      </c>
      <c r="L994" s="6">
        <v>70</v>
      </c>
      <c r="M994" s="6"/>
      <c r="N994" s="6">
        <v>21757</v>
      </c>
      <c r="O994" s="6">
        <v>0</v>
      </c>
      <c r="P994" s="7">
        <v>6.3473824516247639</v>
      </c>
      <c r="Q994" s="7"/>
    </row>
    <row r="995" spans="1:17">
      <c r="A995">
        <v>1</v>
      </c>
      <c r="B995" t="s">
        <v>174</v>
      </c>
      <c r="C995" t="s">
        <v>175</v>
      </c>
      <c r="D995">
        <v>2009</v>
      </c>
      <c r="E995" t="s">
        <v>219</v>
      </c>
      <c r="F995" t="s">
        <v>399</v>
      </c>
      <c r="G995" t="s">
        <v>238</v>
      </c>
      <c r="I995" s="6">
        <v>1281</v>
      </c>
      <c r="J995" s="6">
        <v>475</v>
      </c>
      <c r="K995" s="6">
        <v>199</v>
      </c>
      <c r="L995" s="6">
        <v>68</v>
      </c>
      <c r="M995" s="6"/>
      <c r="N995" s="6">
        <v>21644</v>
      </c>
      <c r="O995" s="6">
        <v>0</v>
      </c>
      <c r="P995" s="7">
        <v>5.9184993531694694</v>
      </c>
      <c r="Q995" s="7"/>
    </row>
    <row r="996" spans="1:17">
      <c r="A996">
        <v>1</v>
      </c>
      <c r="B996" t="s">
        <v>174</v>
      </c>
      <c r="C996" t="s">
        <v>175</v>
      </c>
      <c r="D996">
        <v>2010</v>
      </c>
      <c r="E996" t="s">
        <v>219</v>
      </c>
      <c r="F996" t="s">
        <v>399</v>
      </c>
      <c r="G996" t="s">
        <v>238</v>
      </c>
      <c r="I996" s="6">
        <v>1385</v>
      </c>
      <c r="J996" s="6">
        <v>486</v>
      </c>
      <c r="K996" s="6">
        <v>234</v>
      </c>
      <c r="L996" s="6">
        <v>97</v>
      </c>
      <c r="M996" s="6"/>
      <c r="N996" s="6">
        <v>22196</v>
      </c>
      <c r="O996" s="6">
        <v>1</v>
      </c>
      <c r="P996" s="7">
        <v>6.2401441766163552</v>
      </c>
      <c r="Q996" s="7"/>
    </row>
    <row r="997" spans="1:17">
      <c r="A997">
        <v>1</v>
      </c>
      <c r="B997" t="s">
        <v>174</v>
      </c>
      <c r="C997" t="s">
        <v>175</v>
      </c>
      <c r="D997">
        <v>2011</v>
      </c>
      <c r="E997" t="s">
        <v>219</v>
      </c>
      <c r="F997" t="s">
        <v>399</v>
      </c>
      <c r="G997" t="s">
        <v>238</v>
      </c>
      <c r="I997" s="6">
        <v>1351</v>
      </c>
      <c r="J997" s="6">
        <v>516</v>
      </c>
      <c r="K997" s="6">
        <v>214</v>
      </c>
      <c r="L997" s="6">
        <v>90</v>
      </c>
      <c r="M997" s="6"/>
      <c r="N997" s="6">
        <v>21734</v>
      </c>
      <c r="O997" s="6">
        <v>0</v>
      </c>
      <c r="P997" s="7">
        <v>6.2160669918100675</v>
      </c>
      <c r="Q997" s="7"/>
    </row>
    <row r="998" spans="1:17">
      <c r="A998">
        <v>1</v>
      </c>
      <c r="B998" t="s">
        <v>174</v>
      </c>
      <c r="C998" t="s">
        <v>175</v>
      </c>
      <c r="D998">
        <v>2012</v>
      </c>
      <c r="E998" t="s">
        <v>219</v>
      </c>
      <c r="F998" t="s">
        <v>399</v>
      </c>
      <c r="G998" t="s">
        <v>238</v>
      </c>
      <c r="I998" s="6">
        <v>1312</v>
      </c>
      <c r="J998" s="6">
        <v>491</v>
      </c>
      <c r="K998" s="6">
        <v>201</v>
      </c>
      <c r="L998" s="6">
        <v>72</v>
      </c>
      <c r="M998" s="6"/>
      <c r="N998" s="6">
        <v>21694</v>
      </c>
      <c r="O998" s="6">
        <v>0</v>
      </c>
      <c r="P998" s="7">
        <v>6.0477551396699543</v>
      </c>
      <c r="Q998" s="7"/>
    </row>
    <row r="999" spans="1:17">
      <c r="A999">
        <v>1</v>
      </c>
      <c r="B999" t="s">
        <v>174</v>
      </c>
      <c r="C999" t="s">
        <v>175</v>
      </c>
      <c r="D999">
        <v>2013</v>
      </c>
      <c r="E999" t="s">
        <v>219</v>
      </c>
      <c r="F999" t="s">
        <v>399</v>
      </c>
      <c r="G999" t="s">
        <v>261</v>
      </c>
      <c r="I999" s="6">
        <v>1319</v>
      </c>
      <c r="J999" s="6"/>
      <c r="K999" s="6"/>
      <c r="L999" s="6"/>
      <c r="M999" s="6"/>
      <c r="N999" s="6">
        <v>21111</v>
      </c>
      <c r="O999" s="6"/>
      <c r="P999" s="7">
        <v>6.2479276206716881</v>
      </c>
      <c r="Q999" s="7"/>
    </row>
    <row r="1000" spans="1:17">
      <c r="A1000" s="15">
        <v>2</v>
      </c>
      <c r="B1000" s="15" t="s">
        <v>176</v>
      </c>
      <c r="C1000" t="s">
        <v>177</v>
      </c>
      <c r="D1000">
        <v>2005</v>
      </c>
      <c r="E1000" t="s">
        <v>219</v>
      </c>
      <c r="F1000" t="s">
        <v>400</v>
      </c>
      <c r="G1000" t="s">
        <v>238</v>
      </c>
      <c r="I1000" s="6"/>
      <c r="J1000" s="6"/>
      <c r="K1000" s="6"/>
      <c r="L1000" s="6"/>
      <c r="M1000" s="6"/>
      <c r="N1000" s="45">
        <v>940051</v>
      </c>
      <c r="O1000" s="6"/>
      <c r="P1000" s="7">
        <v>10.5</v>
      </c>
      <c r="Q1000" s="7"/>
    </row>
    <row r="1001" spans="1:17">
      <c r="A1001" s="15">
        <v>2</v>
      </c>
      <c r="B1001" s="15" t="s">
        <v>176</v>
      </c>
      <c r="C1001" t="s">
        <v>177</v>
      </c>
      <c r="D1001">
        <v>2006</v>
      </c>
      <c r="E1001" t="s">
        <v>219</v>
      </c>
      <c r="F1001" t="s">
        <v>400</v>
      </c>
      <c r="G1001" t="s">
        <v>238</v>
      </c>
      <c r="I1001" s="6"/>
      <c r="J1001" s="6"/>
      <c r="K1001" s="6"/>
      <c r="L1001" s="6"/>
      <c r="M1001" s="6"/>
      <c r="N1001" s="45">
        <v>940051</v>
      </c>
      <c r="O1001" s="6"/>
      <c r="P1001" s="7">
        <v>11.8</v>
      </c>
      <c r="Q1001" s="7"/>
    </row>
    <row r="1002" spans="1:17" s="15" customFormat="1">
      <c r="A1002" s="15">
        <v>2</v>
      </c>
      <c r="B1002" s="15" t="s">
        <v>176</v>
      </c>
      <c r="C1002" t="s">
        <v>177</v>
      </c>
      <c r="D1002">
        <v>2007</v>
      </c>
      <c r="E1002" t="s">
        <v>219</v>
      </c>
      <c r="F1002" t="s">
        <v>400</v>
      </c>
      <c r="G1002" t="s">
        <v>238</v>
      </c>
      <c r="H1002"/>
      <c r="I1002" s="6"/>
      <c r="J1002" s="6"/>
      <c r="K1002" s="6"/>
      <c r="L1002" s="6"/>
      <c r="M1002" s="6"/>
      <c r="N1002" s="45">
        <v>940051</v>
      </c>
      <c r="O1002" s="6"/>
      <c r="P1002" s="7">
        <v>11.7</v>
      </c>
      <c r="Q1002" s="7"/>
    </row>
    <row r="1003" spans="1:17" s="15" customFormat="1">
      <c r="A1003" s="15">
        <v>2</v>
      </c>
      <c r="B1003" s="15" t="s">
        <v>176</v>
      </c>
      <c r="C1003" t="s">
        <v>177</v>
      </c>
      <c r="D1003">
        <v>2008</v>
      </c>
      <c r="E1003" t="s">
        <v>219</v>
      </c>
      <c r="F1003" t="s">
        <v>400</v>
      </c>
      <c r="G1003" t="s">
        <v>238</v>
      </c>
      <c r="H1003"/>
      <c r="I1003" s="6"/>
      <c r="J1003" s="6"/>
      <c r="K1003" s="6"/>
      <c r="L1003" s="6"/>
      <c r="M1003" s="6"/>
      <c r="N1003" s="45">
        <v>940051</v>
      </c>
      <c r="O1003" s="6"/>
      <c r="P1003" s="7">
        <v>11.8</v>
      </c>
      <c r="Q1003" s="7"/>
    </row>
    <row r="1004" spans="1:17">
      <c r="A1004" s="15">
        <v>2</v>
      </c>
      <c r="B1004" s="15" t="s">
        <v>176</v>
      </c>
      <c r="C1004" t="s">
        <v>177</v>
      </c>
      <c r="D1004">
        <v>2009</v>
      </c>
      <c r="E1004" t="s">
        <v>219</v>
      </c>
      <c r="F1004" t="s">
        <v>400</v>
      </c>
      <c r="G1004" t="s">
        <v>238</v>
      </c>
      <c r="I1004" s="6"/>
      <c r="J1004" s="6"/>
      <c r="K1004" s="6"/>
      <c r="L1004" s="6"/>
      <c r="M1004" s="6"/>
      <c r="N1004" s="45">
        <v>940051</v>
      </c>
      <c r="O1004" s="6"/>
      <c r="P1004" s="7">
        <v>12.3</v>
      </c>
      <c r="Q1004" s="7"/>
    </row>
    <row r="1005" spans="1:17">
      <c r="A1005" s="15">
        <v>2</v>
      </c>
      <c r="B1005" s="15" t="s">
        <v>176</v>
      </c>
      <c r="C1005" t="s">
        <v>177</v>
      </c>
      <c r="D1005">
        <v>2010</v>
      </c>
      <c r="E1005" t="s">
        <v>219</v>
      </c>
      <c r="F1005" t="s">
        <v>400</v>
      </c>
      <c r="G1005" t="s">
        <v>238</v>
      </c>
      <c r="I1005" s="6"/>
      <c r="J1005" s="6"/>
      <c r="K1005" s="6"/>
      <c r="L1005" s="6"/>
      <c r="M1005" s="6"/>
      <c r="N1005" s="45">
        <v>940051</v>
      </c>
      <c r="O1005" s="6"/>
      <c r="P1005" s="7">
        <v>12.7</v>
      </c>
      <c r="Q1005" s="7"/>
    </row>
    <row r="1006" spans="1:17">
      <c r="A1006" s="15">
        <v>2</v>
      </c>
      <c r="B1006" s="15" t="s">
        <v>176</v>
      </c>
      <c r="C1006" t="s">
        <v>177</v>
      </c>
      <c r="D1006">
        <v>2011</v>
      </c>
      <c r="E1006" t="s">
        <v>219</v>
      </c>
      <c r="F1006" t="s">
        <v>400</v>
      </c>
      <c r="G1006" t="s">
        <v>238</v>
      </c>
      <c r="I1006" s="6"/>
      <c r="J1006" s="6"/>
      <c r="K1006" s="6"/>
      <c r="L1006" s="6"/>
      <c r="M1006" s="6"/>
      <c r="N1006" s="45">
        <v>940051</v>
      </c>
      <c r="O1006" s="6"/>
      <c r="P1006" s="7">
        <v>13.2</v>
      </c>
      <c r="Q1006" s="7"/>
    </row>
    <row r="1007" spans="1:17">
      <c r="A1007" s="15">
        <v>2</v>
      </c>
      <c r="B1007" s="15" t="s">
        <v>176</v>
      </c>
      <c r="C1007" t="s">
        <v>177</v>
      </c>
      <c r="D1007">
        <v>2012</v>
      </c>
      <c r="E1007" t="s">
        <v>219</v>
      </c>
      <c r="F1007" t="s">
        <v>400</v>
      </c>
      <c r="G1007" t="s">
        <v>238</v>
      </c>
      <c r="I1007" s="6"/>
      <c r="J1007" s="6"/>
      <c r="K1007" s="6"/>
      <c r="L1007" s="6"/>
      <c r="M1007" s="6"/>
      <c r="N1007">
        <v>940051</v>
      </c>
      <c r="O1007" s="6"/>
      <c r="P1007" s="7">
        <v>13.5</v>
      </c>
      <c r="Q1007" s="7"/>
    </row>
    <row r="1008" spans="1:17">
      <c r="A1008" s="15">
        <v>2</v>
      </c>
      <c r="B1008" s="15" t="s">
        <v>176</v>
      </c>
      <c r="C1008" t="s">
        <v>177</v>
      </c>
      <c r="D1008">
        <v>2014</v>
      </c>
      <c r="E1008" t="s">
        <v>219</v>
      </c>
      <c r="F1008" t="s">
        <v>400</v>
      </c>
      <c r="G1008" t="s">
        <v>238</v>
      </c>
      <c r="N1008">
        <v>958252</v>
      </c>
      <c r="P1008" s="7">
        <v>12.6</v>
      </c>
      <c r="Q1008" s="7"/>
    </row>
    <row r="1009" spans="1:17">
      <c r="A1009">
        <v>1</v>
      </c>
      <c r="B1009" t="s">
        <v>178</v>
      </c>
      <c r="C1009" t="s">
        <v>179</v>
      </c>
      <c r="D1009">
        <v>2000</v>
      </c>
      <c r="E1009" t="s">
        <v>219</v>
      </c>
      <c r="F1009" t="s">
        <v>401</v>
      </c>
      <c r="G1009" s="8" t="s">
        <v>238</v>
      </c>
      <c r="I1009" s="6">
        <v>25999</v>
      </c>
      <c r="J1009" s="6">
        <v>7271</v>
      </c>
      <c r="K1009" s="6">
        <v>2722</v>
      </c>
      <c r="L1009" s="6">
        <v>791</v>
      </c>
      <c r="M1009" s="6"/>
      <c r="N1009" s="6">
        <v>397632</v>
      </c>
      <c r="O1009" s="6">
        <v>20776</v>
      </c>
      <c r="P1009" s="7">
        <v>6.8989216040078976</v>
      </c>
      <c r="Q1009" s="7"/>
    </row>
    <row r="1010" spans="1:17">
      <c r="A1010">
        <v>1</v>
      </c>
      <c r="B1010" t="s">
        <v>178</v>
      </c>
      <c r="C1010" t="s">
        <v>179</v>
      </c>
      <c r="D1010">
        <v>2001</v>
      </c>
      <c r="E1010" t="s">
        <v>219</v>
      </c>
      <c r="F1010" t="s">
        <v>401</v>
      </c>
      <c r="G1010" s="8" t="s">
        <v>238</v>
      </c>
      <c r="I1010" s="6">
        <v>27760</v>
      </c>
      <c r="J1010" s="6">
        <v>7744</v>
      </c>
      <c r="K1010" s="6">
        <v>2803</v>
      </c>
      <c r="L1010" s="6">
        <v>858</v>
      </c>
      <c r="M1010" s="6"/>
      <c r="N1010" s="6">
        <v>406380</v>
      </c>
      <c r="O1010" s="6">
        <v>20945</v>
      </c>
      <c r="P1010" s="7">
        <v>7.2022520009858999</v>
      </c>
      <c r="Q1010" s="7"/>
    </row>
    <row r="1011" spans="1:17">
      <c r="A1011">
        <v>1</v>
      </c>
      <c r="B1011" t="s">
        <v>178</v>
      </c>
      <c r="C1011" t="s">
        <v>179</v>
      </c>
      <c r="D1011">
        <v>2002</v>
      </c>
      <c r="E1011" t="s">
        <v>219</v>
      </c>
      <c r="F1011" t="s">
        <v>401</v>
      </c>
      <c r="G1011" s="8" t="s">
        <v>238</v>
      </c>
      <c r="I1011" s="6">
        <v>29917</v>
      </c>
      <c r="J1011" s="6">
        <v>8536</v>
      </c>
      <c r="K1011" s="6">
        <v>3168</v>
      </c>
      <c r="L1011" s="6">
        <v>981</v>
      </c>
      <c r="M1011" s="6"/>
      <c r="N1011" s="6">
        <v>418846</v>
      </c>
      <c r="O1011" s="6">
        <v>19894</v>
      </c>
      <c r="P1011" s="7">
        <v>7.4988971104293238</v>
      </c>
      <c r="Q1011" s="7"/>
    </row>
    <row r="1012" spans="1:17">
      <c r="A1012">
        <v>1</v>
      </c>
      <c r="B1012" t="s">
        <v>178</v>
      </c>
      <c r="C1012" t="s">
        <v>179</v>
      </c>
      <c r="D1012">
        <v>2003</v>
      </c>
      <c r="E1012" t="s">
        <v>219</v>
      </c>
      <c r="F1012" t="s">
        <v>401</v>
      </c>
      <c r="G1012" s="8" t="s">
        <v>238</v>
      </c>
      <c r="I1012" s="6">
        <v>31649</v>
      </c>
      <c r="J1012" s="6">
        <v>9121</v>
      </c>
      <c r="K1012" s="6">
        <v>3302</v>
      </c>
      <c r="L1012" s="6">
        <v>967</v>
      </c>
      <c r="M1012" s="6"/>
      <c r="N1012" s="6">
        <v>441881</v>
      </c>
      <c r="O1012" s="6">
        <v>20233</v>
      </c>
      <c r="P1012" s="7">
        <v>7.5060239820893253</v>
      </c>
      <c r="Q1012" s="7"/>
    </row>
    <row r="1013" spans="1:17">
      <c r="A1013">
        <v>1</v>
      </c>
      <c r="B1013" t="s">
        <v>178</v>
      </c>
      <c r="C1013" t="s">
        <v>179</v>
      </c>
      <c r="D1013">
        <v>2004</v>
      </c>
      <c r="E1013" t="s">
        <v>219</v>
      </c>
      <c r="F1013" t="s">
        <v>401</v>
      </c>
      <c r="G1013" s="8" t="s">
        <v>238</v>
      </c>
      <c r="I1013" s="6">
        <v>32365</v>
      </c>
      <c r="J1013" s="6">
        <v>9087</v>
      </c>
      <c r="K1013" s="6">
        <v>3391</v>
      </c>
      <c r="L1013" s="6">
        <v>1015</v>
      </c>
      <c r="M1013" s="6"/>
      <c r="N1013" s="6">
        <v>454591</v>
      </c>
      <c r="O1013" s="6">
        <v>20081</v>
      </c>
      <c r="P1013" s="7">
        <v>7.4486202849186443</v>
      </c>
      <c r="Q1013" s="7"/>
    </row>
    <row r="1014" spans="1:17">
      <c r="A1014">
        <v>1</v>
      </c>
      <c r="B1014" t="s">
        <v>178</v>
      </c>
      <c r="C1014" t="s">
        <v>179</v>
      </c>
      <c r="D1014">
        <v>2005</v>
      </c>
      <c r="E1014" t="s">
        <v>219</v>
      </c>
      <c r="F1014" t="s">
        <v>401</v>
      </c>
      <c r="G1014" s="8" t="s">
        <v>238</v>
      </c>
      <c r="I1014" s="6">
        <v>33658</v>
      </c>
      <c r="J1014" s="6">
        <v>9520</v>
      </c>
      <c r="K1014" s="6">
        <v>3575</v>
      </c>
      <c r="L1014" s="6">
        <v>1054</v>
      </c>
      <c r="M1014" s="6"/>
      <c r="N1014" s="6">
        <v>466371</v>
      </c>
      <c r="O1014" s="6">
        <v>21211</v>
      </c>
      <c r="P1014" s="7">
        <v>7.560876988049241</v>
      </c>
      <c r="Q1014" s="7"/>
    </row>
    <row r="1015" spans="1:17">
      <c r="A1015">
        <v>1</v>
      </c>
      <c r="B1015" t="s">
        <v>178</v>
      </c>
      <c r="C1015" t="s">
        <v>179</v>
      </c>
      <c r="D1015">
        <v>2006</v>
      </c>
      <c r="E1015" t="s">
        <v>219</v>
      </c>
      <c r="F1015" t="s">
        <v>401</v>
      </c>
      <c r="G1015" s="8" t="s">
        <v>238</v>
      </c>
      <c r="I1015" s="6">
        <v>34531</v>
      </c>
      <c r="J1015" s="6">
        <v>9575</v>
      </c>
      <c r="K1015" s="6">
        <v>3610</v>
      </c>
      <c r="L1015" s="6">
        <v>1105</v>
      </c>
      <c r="M1015" s="6"/>
      <c r="N1015" s="6">
        <v>482957</v>
      </c>
      <c r="O1015" s="6">
        <v>24923</v>
      </c>
      <c r="P1015" s="7">
        <v>7.5389599898697481</v>
      </c>
      <c r="Q1015" s="7"/>
    </row>
    <row r="1016" spans="1:17">
      <c r="A1016">
        <v>1</v>
      </c>
      <c r="B1016" t="s">
        <v>178</v>
      </c>
      <c r="C1016" t="s">
        <v>179</v>
      </c>
      <c r="D1016">
        <v>2007</v>
      </c>
      <c r="E1016" t="s">
        <v>219</v>
      </c>
      <c r="F1016" t="s">
        <v>401</v>
      </c>
      <c r="G1016" s="8" t="s">
        <v>238</v>
      </c>
      <c r="I1016" s="6">
        <v>37468</v>
      </c>
      <c r="J1016" s="6">
        <v>10672</v>
      </c>
      <c r="K1016" s="6">
        <v>4015</v>
      </c>
      <c r="L1016" s="6">
        <v>1207</v>
      </c>
      <c r="M1016" s="6"/>
      <c r="N1016" s="6">
        <v>492527</v>
      </c>
      <c r="O1016" s="6">
        <v>23202</v>
      </c>
      <c r="P1016" s="7">
        <v>7.9833803867256163</v>
      </c>
      <c r="Q1016" s="7"/>
    </row>
    <row r="1017" spans="1:17">
      <c r="A1017">
        <v>1</v>
      </c>
      <c r="B1017" t="s">
        <v>178</v>
      </c>
      <c r="C1017" t="s">
        <v>179</v>
      </c>
      <c r="D1017">
        <v>2008</v>
      </c>
      <c r="E1017" t="s">
        <v>219</v>
      </c>
      <c r="F1017" t="s">
        <v>401</v>
      </c>
      <c r="G1017" s="8" t="s">
        <v>238</v>
      </c>
      <c r="I1017" s="6">
        <v>39706</v>
      </c>
      <c r="J1017" s="6">
        <v>12290</v>
      </c>
      <c r="K1017" s="6">
        <v>4688</v>
      </c>
      <c r="L1017" s="6">
        <v>1250</v>
      </c>
      <c r="M1017" s="6"/>
      <c r="N1017" s="6">
        <v>519779</v>
      </c>
      <c r="O1017" s="6">
        <v>25056</v>
      </c>
      <c r="P1017" s="7">
        <v>8.0259054056512422</v>
      </c>
      <c r="Q1017" s="7"/>
    </row>
    <row r="1018" spans="1:17">
      <c r="A1018">
        <v>1</v>
      </c>
      <c r="B1018" t="s">
        <v>178</v>
      </c>
      <c r="C1018" t="s">
        <v>179</v>
      </c>
      <c r="D1018">
        <v>2009</v>
      </c>
      <c r="E1018" t="s">
        <v>219</v>
      </c>
      <c r="F1018" t="s">
        <v>401</v>
      </c>
      <c r="G1018" s="8" t="s">
        <v>238</v>
      </c>
      <c r="I1018" s="6">
        <v>38558</v>
      </c>
      <c r="J1018" s="6">
        <v>12152</v>
      </c>
      <c r="K1018" s="6">
        <v>4556</v>
      </c>
      <c r="L1018" s="6">
        <v>1269</v>
      </c>
      <c r="M1018" s="6"/>
      <c r="N1018" s="6">
        <v>494997</v>
      </c>
      <c r="O1018" s="6">
        <v>24079</v>
      </c>
      <c r="P1018" s="7">
        <v>8.1878373729608978</v>
      </c>
      <c r="Q1018" s="7"/>
    </row>
    <row r="1019" spans="1:17">
      <c r="A1019">
        <v>1</v>
      </c>
      <c r="B1019" t="s">
        <v>178</v>
      </c>
      <c r="C1019" t="s">
        <v>179</v>
      </c>
      <c r="D1019">
        <v>2010</v>
      </c>
      <c r="E1019" t="s">
        <v>219</v>
      </c>
      <c r="F1019" t="s">
        <v>401</v>
      </c>
      <c r="G1019" s="8" t="s">
        <v>238</v>
      </c>
      <c r="I1019" s="6">
        <v>37509</v>
      </c>
      <c r="J1019" s="6">
        <v>11559</v>
      </c>
      <c r="K1019" s="6">
        <v>4267</v>
      </c>
      <c r="L1019" s="6">
        <v>1213</v>
      </c>
      <c r="M1019" s="6"/>
      <c r="N1019" s="6">
        <v>486575</v>
      </c>
      <c r="O1019" s="6">
        <v>24711</v>
      </c>
      <c r="P1019" s="7">
        <v>8.1212218315348235</v>
      </c>
      <c r="Q1019" s="7"/>
    </row>
    <row r="1020" spans="1:17">
      <c r="A1020">
        <v>1</v>
      </c>
      <c r="B1020" t="s">
        <v>178</v>
      </c>
      <c r="C1020" t="s">
        <v>179</v>
      </c>
      <c r="D1020">
        <v>2011</v>
      </c>
      <c r="E1020" t="s">
        <v>219</v>
      </c>
      <c r="F1020" t="s">
        <v>401</v>
      </c>
      <c r="G1020" s="8" t="s">
        <v>238</v>
      </c>
      <c r="I1020" s="6">
        <v>36143</v>
      </c>
      <c r="J1020" s="6">
        <v>11196</v>
      </c>
      <c r="K1020" s="6">
        <v>4178</v>
      </c>
      <c r="L1020" s="6">
        <v>1219</v>
      </c>
      <c r="M1020" s="6"/>
      <c r="N1020" s="6">
        <v>471999</v>
      </c>
      <c r="O1020" s="6">
        <v>23566</v>
      </c>
      <c r="P1020" s="7">
        <v>8.0598439454723447</v>
      </c>
      <c r="Q1020" s="7"/>
    </row>
    <row r="1021" spans="1:17">
      <c r="A1021">
        <v>1</v>
      </c>
      <c r="B1021" t="s">
        <v>178</v>
      </c>
      <c r="C1021" t="s">
        <v>179</v>
      </c>
      <c r="D1021">
        <v>2012</v>
      </c>
      <c r="E1021" t="s">
        <v>219</v>
      </c>
      <c r="F1021" t="s">
        <v>401</v>
      </c>
      <c r="G1021" s="4" t="s">
        <v>180</v>
      </c>
      <c r="I1021" s="6">
        <v>35371</v>
      </c>
      <c r="J1021" s="6">
        <v>11002</v>
      </c>
      <c r="K1021" s="6">
        <v>4081</v>
      </c>
      <c r="L1021" s="6">
        <v>1178</v>
      </c>
      <c r="M1021" s="6"/>
      <c r="N1021" s="6">
        <v>454648</v>
      </c>
      <c r="O1021" s="6">
        <v>22106</v>
      </c>
      <c r="P1021" s="7">
        <v>8.1774717830869612</v>
      </c>
      <c r="Q1021" s="7"/>
    </row>
    <row r="1022" spans="1:17">
      <c r="A1022">
        <v>1</v>
      </c>
      <c r="B1022" t="s">
        <v>178</v>
      </c>
      <c r="C1022" t="s">
        <v>179</v>
      </c>
      <c r="D1022">
        <v>2013</v>
      </c>
      <c r="E1022" t="s">
        <v>219</v>
      </c>
      <c r="F1022" t="s">
        <v>401</v>
      </c>
      <c r="G1022" s="4" t="s">
        <v>181</v>
      </c>
      <c r="I1022" s="6">
        <v>32793</v>
      </c>
      <c r="J1022" s="6">
        <v>9947</v>
      </c>
      <c r="K1022" s="6">
        <v>3777</v>
      </c>
      <c r="L1022" s="6">
        <v>1024</v>
      </c>
      <c r="M1022" s="6"/>
      <c r="N1022" s="6">
        <v>425715</v>
      </c>
      <c r="O1022" s="6">
        <v>21784</v>
      </c>
      <c r="P1022" s="7">
        <v>8.1184657775709219</v>
      </c>
      <c r="Q1022" s="7"/>
    </row>
    <row r="1023" spans="1:17">
      <c r="A1023">
        <v>1</v>
      </c>
      <c r="B1023" t="s">
        <v>178</v>
      </c>
      <c r="C1023" t="s">
        <v>179</v>
      </c>
      <c r="D1023">
        <v>2014</v>
      </c>
      <c r="E1023" t="s">
        <v>219</v>
      </c>
      <c r="F1023" t="s">
        <v>401</v>
      </c>
      <c r="G1023" s="4" t="s">
        <v>182</v>
      </c>
      <c r="I1023" s="6">
        <v>33481</v>
      </c>
      <c r="J1023" s="6">
        <v>10492</v>
      </c>
      <c r="K1023" s="6">
        <v>3906</v>
      </c>
      <c r="L1023" s="6">
        <v>1175</v>
      </c>
      <c r="M1023" s="6"/>
      <c r="N1023" s="6">
        <v>427595</v>
      </c>
      <c r="O1023" s="6">
        <v>21642</v>
      </c>
      <c r="P1023" s="7">
        <v>8.2475064847408444</v>
      </c>
      <c r="Q1023" s="7"/>
    </row>
    <row r="1024" spans="1:17">
      <c r="A1024">
        <v>1</v>
      </c>
      <c r="B1024" t="s">
        <v>178</v>
      </c>
      <c r="C1024" t="s">
        <v>179</v>
      </c>
      <c r="D1024">
        <v>2015</v>
      </c>
      <c r="E1024" t="s">
        <v>219</v>
      </c>
      <c r="F1024" t="s">
        <v>401</v>
      </c>
      <c r="G1024" s="4" t="s">
        <v>183</v>
      </c>
      <c r="I1024" s="6">
        <v>33194</v>
      </c>
      <c r="J1024" s="6">
        <v>10037</v>
      </c>
      <c r="K1024" s="6">
        <v>3798</v>
      </c>
      <c r="L1024" s="6">
        <v>1086</v>
      </c>
      <c r="M1024" s="6"/>
      <c r="N1024" s="6">
        <v>420290</v>
      </c>
      <c r="O1024" s="6">
        <v>21501</v>
      </c>
      <c r="P1024" s="7">
        <v>8.3237000017553147</v>
      </c>
      <c r="Q1024" s="7"/>
    </row>
    <row r="1025" spans="1:17">
      <c r="A1025" s="15">
        <v>1</v>
      </c>
      <c r="B1025" t="s">
        <v>184</v>
      </c>
      <c r="C1025" t="s">
        <v>185</v>
      </c>
      <c r="D1025">
        <v>2000</v>
      </c>
      <c r="E1025" t="s">
        <v>219</v>
      </c>
      <c r="F1025" t="s">
        <v>402</v>
      </c>
      <c r="G1025" t="s">
        <v>238</v>
      </c>
      <c r="H1025" t="s">
        <v>403</v>
      </c>
      <c r="I1025" s="6"/>
      <c r="J1025" s="6"/>
      <c r="K1025" s="6"/>
      <c r="L1025" s="6"/>
      <c r="M1025" s="6"/>
      <c r="N1025" s="44">
        <v>339437</v>
      </c>
      <c r="O1025" s="6"/>
      <c r="P1025" s="7">
        <v>16.7</v>
      </c>
      <c r="Q1025" s="7"/>
    </row>
    <row r="1026" spans="1:17">
      <c r="A1026" s="15">
        <v>1</v>
      </c>
      <c r="B1026" t="s">
        <v>184</v>
      </c>
      <c r="C1026" t="s">
        <v>185</v>
      </c>
      <c r="D1026">
        <v>2001</v>
      </c>
      <c r="E1026" t="s">
        <v>219</v>
      </c>
      <c r="F1026" t="s">
        <v>402</v>
      </c>
      <c r="G1026" t="s">
        <v>238</v>
      </c>
      <c r="H1026" t="s">
        <v>403</v>
      </c>
      <c r="I1026" s="6"/>
      <c r="J1026" s="6"/>
      <c r="K1026" s="6"/>
      <c r="L1026" s="6"/>
      <c r="M1026" s="6"/>
      <c r="N1026" s="44"/>
      <c r="O1026" s="6"/>
      <c r="P1026" s="7">
        <v>16.100000000000001</v>
      </c>
      <c r="Q1026" s="7"/>
    </row>
    <row r="1027" spans="1:17">
      <c r="A1027" s="15">
        <v>1</v>
      </c>
      <c r="B1027" t="s">
        <v>184</v>
      </c>
      <c r="C1027" t="s">
        <v>185</v>
      </c>
      <c r="D1027">
        <v>2002</v>
      </c>
      <c r="E1027" t="s">
        <v>219</v>
      </c>
      <c r="F1027" t="s">
        <v>402</v>
      </c>
      <c r="G1027" t="s">
        <v>238</v>
      </c>
      <c r="H1027" t="s">
        <v>403</v>
      </c>
      <c r="I1027" s="6"/>
      <c r="J1027" s="6"/>
      <c r="K1027" s="6"/>
      <c r="L1027" s="6"/>
      <c r="M1027" s="6"/>
      <c r="N1027" s="44"/>
      <c r="O1027" s="6"/>
      <c r="P1027" s="7">
        <v>17.100000000000001</v>
      </c>
      <c r="Q1027" s="7"/>
    </row>
    <row r="1028" spans="1:17">
      <c r="A1028" s="15">
        <v>1</v>
      </c>
      <c r="B1028" t="s">
        <v>184</v>
      </c>
      <c r="C1028" t="s">
        <v>185</v>
      </c>
      <c r="D1028">
        <v>2003</v>
      </c>
      <c r="E1028" t="s">
        <v>219</v>
      </c>
      <c r="F1028" t="s">
        <v>402</v>
      </c>
      <c r="G1028" t="s">
        <v>238</v>
      </c>
      <c r="H1028" t="s">
        <v>403</v>
      </c>
      <c r="I1028" s="6"/>
      <c r="J1028" s="6"/>
      <c r="K1028" s="6"/>
      <c r="L1028" s="6"/>
      <c r="M1028" s="6"/>
      <c r="N1028" s="44"/>
      <c r="O1028" s="6"/>
      <c r="P1028" s="7">
        <v>16.899999999999999</v>
      </c>
      <c r="Q1028" s="7"/>
    </row>
    <row r="1029" spans="1:17">
      <c r="A1029" s="15">
        <v>1</v>
      </c>
      <c r="B1029" t="s">
        <v>184</v>
      </c>
      <c r="C1029" t="s">
        <v>185</v>
      </c>
      <c r="D1029">
        <v>2005</v>
      </c>
      <c r="E1029" t="s">
        <v>219</v>
      </c>
      <c r="F1029" t="s">
        <v>402</v>
      </c>
      <c r="G1029" t="s">
        <v>238</v>
      </c>
      <c r="H1029" t="s">
        <v>403</v>
      </c>
      <c r="I1029" s="6"/>
      <c r="J1029" s="6"/>
      <c r="K1029" s="6"/>
      <c r="L1029" s="6"/>
      <c r="M1029" s="6"/>
      <c r="N1029" s="44">
        <v>339437</v>
      </c>
      <c r="O1029" s="6"/>
      <c r="P1029" s="7">
        <v>17.600000000000001</v>
      </c>
      <c r="Q1029" s="7"/>
    </row>
    <row r="1030" spans="1:17">
      <c r="A1030" s="15">
        <v>1</v>
      </c>
      <c r="B1030" t="s">
        <v>184</v>
      </c>
      <c r="C1030" t="s">
        <v>185</v>
      </c>
      <c r="D1030">
        <v>2006</v>
      </c>
      <c r="E1030" t="s">
        <v>219</v>
      </c>
      <c r="F1030" t="s">
        <v>402</v>
      </c>
      <c r="G1030" t="s">
        <v>238</v>
      </c>
      <c r="H1030" t="s">
        <v>403</v>
      </c>
      <c r="I1030" s="6"/>
      <c r="J1030" s="6"/>
      <c r="K1030" s="6"/>
      <c r="L1030" s="6"/>
      <c r="M1030" s="6"/>
      <c r="N1030" s="44"/>
      <c r="O1030" s="6"/>
      <c r="P1030" s="7">
        <v>17</v>
      </c>
      <c r="Q1030" s="7"/>
    </row>
    <row r="1031" spans="1:17">
      <c r="A1031" s="15">
        <v>1</v>
      </c>
      <c r="B1031" t="s">
        <v>184</v>
      </c>
      <c r="C1031" t="s">
        <v>185</v>
      </c>
      <c r="D1031">
        <v>2007</v>
      </c>
      <c r="E1031" t="s">
        <v>219</v>
      </c>
      <c r="F1031" t="s">
        <v>402</v>
      </c>
      <c r="G1031" t="s">
        <v>238</v>
      </c>
      <c r="H1031" t="s">
        <v>403</v>
      </c>
      <c r="I1031" s="6"/>
      <c r="J1031" s="6"/>
      <c r="K1031" s="6"/>
      <c r="L1031" s="6"/>
      <c r="M1031" s="6"/>
      <c r="N1031" s="44"/>
      <c r="O1031" s="6"/>
      <c r="P1031" s="7">
        <v>17.3</v>
      </c>
      <c r="Q1031" s="7"/>
    </row>
    <row r="1032" spans="1:17">
      <c r="A1032" s="15">
        <v>1</v>
      </c>
      <c r="B1032" t="s">
        <v>184</v>
      </c>
      <c r="C1032" t="s">
        <v>185</v>
      </c>
      <c r="D1032">
        <v>2008</v>
      </c>
      <c r="E1032" t="s">
        <v>219</v>
      </c>
      <c r="F1032" t="s">
        <v>402</v>
      </c>
      <c r="G1032" t="s">
        <v>238</v>
      </c>
      <c r="H1032" t="s">
        <v>403</v>
      </c>
      <c r="I1032" s="6"/>
      <c r="J1032" s="6"/>
      <c r="K1032" s="6"/>
      <c r="L1032" s="6"/>
      <c r="M1032" s="6"/>
      <c r="N1032" s="44"/>
      <c r="O1032" s="6"/>
      <c r="P1032" s="7">
        <v>17.600000000000001</v>
      </c>
      <c r="Q1032" s="7"/>
    </row>
    <row r="1033" spans="1:17">
      <c r="A1033" s="15">
        <v>1</v>
      </c>
      <c r="B1033" t="s">
        <v>184</v>
      </c>
      <c r="C1033" t="s">
        <v>185</v>
      </c>
      <c r="D1033">
        <v>2009</v>
      </c>
      <c r="E1033" t="s">
        <v>219</v>
      </c>
      <c r="F1033" t="s">
        <v>402</v>
      </c>
      <c r="G1033" t="s">
        <v>238</v>
      </c>
      <c r="H1033" t="s">
        <v>403</v>
      </c>
      <c r="I1033" s="6">
        <v>58434</v>
      </c>
      <c r="J1033" s="6"/>
      <c r="K1033" s="6"/>
      <c r="L1033" s="6"/>
      <c r="M1033" s="6"/>
      <c r="N1033" s="6">
        <v>339437</v>
      </c>
      <c r="O1033" s="6"/>
      <c r="P1033" s="7">
        <v>17.21497656413414</v>
      </c>
      <c r="Q1033" s="7"/>
    </row>
    <row r="1034" spans="1:17">
      <c r="A1034" s="15">
        <v>1</v>
      </c>
      <c r="B1034" t="s">
        <v>184</v>
      </c>
      <c r="C1034" t="s">
        <v>185</v>
      </c>
      <c r="D1034">
        <v>2010</v>
      </c>
      <c r="E1034" t="s">
        <v>219</v>
      </c>
      <c r="F1034" t="s">
        <v>402</v>
      </c>
      <c r="G1034" t="s">
        <v>238</v>
      </c>
      <c r="H1034" t="s">
        <v>403</v>
      </c>
      <c r="I1034" s="6">
        <v>56836</v>
      </c>
      <c r="J1034" s="6"/>
      <c r="K1034" s="6"/>
      <c r="L1034" s="6"/>
      <c r="M1034" s="6"/>
      <c r="N1034" s="6">
        <v>336770</v>
      </c>
      <c r="O1034" s="6"/>
      <c r="P1034" s="7">
        <v>16.876800190040679</v>
      </c>
      <c r="Q1034" s="7"/>
    </row>
    <row r="1035" spans="1:17">
      <c r="A1035" s="15">
        <v>1</v>
      </c>
      <c r="B1035" t="s">
        <v>184</v>
      </c>
      <c r="C1035" t="s">
        <v>185</v>
      </c>
      <c r="D1035">
        <v>2011</v>
      </c>
      <c r="E1035" t="s">
        <v>219</v>
      </c>
      <c r="F1035" t="s">
        <v>402</v>
      </c>
      <c r="G1035" t="s">
        <v>238</v>
      </c>
      <c r="H1035" t="s">
        <v>403</v>
      </c>
      <c r="I1035" s="6">
        <v>56598</v>
      </c>
      <c r="J1035" s="6"/>
      <c r="K1035" s="6"/>
      <c r="L1035" s="6"/>
      <c r="M1035" s="6"/>
      <c r="N1035" s="6">
        <v>340926</v>
      </c>
      <c r="O1035" s="6"/>
      <c r="P1035" s="7">
        <v>16.601256577673748</v>
      </c>
      <c r="Q1035" s="7"/>
    </row>
    <row r="1036" spans="1:17">
      <c r="A1036" s="15">
        <v>1</v>
      </c>
      <c r="B1036" t="s">
        <v>184</v>
      </c>
      <c r="C1036" t="s">
        <v>185</v>
      </c>
      <c r="D1036">
        <v>2012</v>
      </c>
      <c r="E1036" t="s">
        <v>219</v>
      </c>
      <c r="F1036" t="s">
        <v>402</v>
      </c>
      <c r="G1036" t="s">
        <v>238</v>
      </c>
      <c r="H1036" t="s">
        <v>403</v>
      </c>
      <c r="I1036" s="6">
        <v>55557</v>
      </c>
      <c r="J1036" s="6"/>
      <c r="K1036" s="6"/>
      <c r="L1036" s="6"/>
      <c r="M1036" s="6"/>
      <c r="N1036" s="6">
        <v>340800</v>
      </c>
      <c r="O1036" s="7"/>
      <c r="P1036" s="7">
        <v>16.301936619718312</v>
      </c>
      <c r="Q1036" s="7"/>
    </row>
    <row r="1037" spans="1:17">
      <c r="A1037" s="15">
        <v>1</v>
      </c>
      <c r="B1037" t="s">
        <v>184</v>
      </c>
      <c r="C1037" t="s">
        <v>185</v>
      </c>
      <c r="D1037">
        <v>2013</v>
      </c>
      <c r="E1037" t="s">
        <v>219</v>
      </c>
      <c r="F1037" t="s">
        <v>402</v>
      </c>
      <c r="G1037" t="s">
        <v>238</v>
      </c>
      <c r="H1037" t="s">
        <v>403</v>
      </c>
      <c r="I1037" s="6">
        <v>57921</v>
      </c>
      <c r="J1037" s="6"/>
      <c r="K1037" s="6"/>
      <c r="L1037" s="6"/>
      <c r="M1037" s="6"/>
      <c r="N1037" s="6">
        <v>347033</v>
      </c>
      <c r="O1037" s="7"/>
      <c r="P1037" s="7">
        <v>16.690343569631708</v>
      </c>
      <c r="Q1037" s="7"/>
    </row>
    <row r="1038" spans="1:17">
      <c r="A1038" s="15">
        <v>1</v>
      </c>
      <c r="B1038" t="s">
        <v>184</v>
      </c>
      <c r="C1038" t="s">
        <v>185</v>
      </c>
      <c r="D1038">
        <v>2014</v>
      </c>
      <c r="E1038" t="s">
        <v>219</v>
      </c>
      <c r="F1038" t="s">
        <v>402</v>
      </c>
      <c r="G1038" t="s">
        <v>238</v>
      </c>
      <c r="H1038" t="s">
        <v>403</v>
      </c>
      <c r="I1038" s="6">
        <v>50439</v>
      </c>
      <c r="J1038" s="6"/>
      <c r="K1038" s="6"/>
      <c r="L1038" s="6"/>
      <c r="M1038" s="6"/>
      <c r="N1038" s="6">
        <v>315221</v>
      </c>
      <c r="O1038" s="7"/>
      <c r="P1038" s="7">
        <v>16.001154745400843</v>
      </c>
      <c r="Q1038" s="7"/>
    </row>
    <row r="1039" spans="1:17">
      <c r="A1039" s="15">
        <v>1</v>
      </c>
      <c r="B1039" t="s">
        <v>184</v>
      </c>
      <c r="C1039" t="s">
        <v>185</v>
      </c>
      <c r="D1039">
        <v>2015</v>
      </c>
      <c r="E1039" t="s">
        <v>219</v>
      </c>
      <c r="F1039" t="s">
        <v>402</v>
      </c>
      <c r="G1039" t="s">
        <v>238</v>
      </c>
      <c r="H1039" t="s">
        <v>403</v>
      </c>
      <c r="I1039" s="6">
        <v>52885</v>
      </c>
      <c r="J1039" s="6"/>
      <c r="K1039" s="6"/>
      <c r="L1039" s="6"/>
      <c r="M1039" s="6"/>
      <c r="N1039" s="6">
        <v>330898</v>
      </c>
      <c r="O1039" s="7"/>
      <c r="P1039" s="7">
        <v>15.982266438600416</v>
      </c>
      <c r="Q1039" s="7"/>
    </row>
    <row r="1040" spans="1:17">
      <c r="A1040">
        <v>2</v>
      </c>
      <c r="B1040" t="s">
        <v>186</v>
      </c>
      <c r="C1040" t="s">
        <v>187</v>
      </c>
      <c r="D1040">
        <v>2007</v>
      </c>
      <c r="E1040" t="s">
        <v>219</v>
      </c>
      <c r="F1040" t="s">
        <v>405</v>
      </c>
      <c r="G1040" t="s">
        <v>238</v>
      </c>
      <c r="H1040" t="s">
        <v>404</v>
      </c>
      <c r="I1040" s="6">
        <v>1131</v>
      </c>
      <c r="J1040" s="6">
        <v>376</v>
      </c>
      <c r="K1040" s="6">
        <v>159</v>
      </c>
      <c r="L1040" s="6">
        <v>64</v>
      </c>
      <c r="M1040" s="6"/>
      <c r="N1040" s="6">
        <v>8398</v>
      </c>
      <c r="O1040" s="6">
        <v>28</v>
      </c>
      <c r="P1040" s="7">
        <v>13.512544802867382</v>
      </c>
      <c r="Q1040" s="7"/>
    </row>
    <row r="1041" spans="1:17">
      <c r="A1041">
        <v>2</v>
      </c>
      <c r="B1041" t="s">
        <v>186</v>
      </c>
      <c r="C1041" t="s">
        <v>187</v>
      </c>
      <c r="D1041">
        <v>2008</v>
      </c>
      <c r="E1041" t="s">
        <v>219</v>
      </c>
      <c r="F1041" t="s">
        <v>405</v>
      </c>
      <c r="G1041" t="s">
        <v>238</v>
      </c>
      <c r="H1041" t="s">
        <v>404</v>
      </c>
      <c r="I1041" s="6">
        <v>1084</v>
      </c>
      <c r="J1041" s="6">
        <v>351</v>
      </c>
      <c r="K1041" s="6">
        <v>134</v>
      </c>
      <c r="L1041" s="6">
        <v>42</v>
      </c>
      <c r="M1041" s="6"/>
      <c r="N1041" s="6">
        <v>8807</v>
      </c>
      <c r="O1041" s="6">
        <v>38</v>
      </c>
      <c r="P1041" s="7">
        <v>12.361728817425019</v>
      </c>
      <c r="Q1041" s="7"/>
    </row>
    <row r="1042" spans="1:17">
      <c r="A1042">
        <v>2</v>
      </c>
      <c r="B1042" t="s">
        <v>186</v>
      </c>
      <c r="C1042" t="s">
        <v>187</v>
      </c>
      <c r="D1042">
        <v>2011</v>
      </c>
      <c r="E1042" t="s">
        <v>219</v>
      </c>
      <c r="F1042" t="s">
        <v>405</v>
      </c>
      <c r="G1042" t="s">
        <v>238</v>
      </c>
      <c r="H1042" t="s">
        <v>404</v>
      </c>
      <c r="I1042" s="6">
        <v>1103</v>
      </c>
      <c r="J1042" s="6">
        <v>374</v>
      </c>
      <c r="K1042" s="6">
        <v>161</v>
      </c>
      <c r="L1042" s="6">
        <v>50</v>
      </c>
      <c r="M1042" s="6"/>
      <c r="N1042" s="6">
        <v>8479</v>
      </c>
      <c r="O1042" s="6">
        <v>27</v>
      </c>
      <c r="P1042" s="7">
        <v>13.050165641268338</v>
      </c>
      <c r="Q1042" s="7"/>
    </row>
    <row r="1043" spans="1:17">
      <c r="A1043">
        <v>2</v>
      </c>
      <c r="B1043" t="s">
        <v>186</v>
      </c>
      <c r="C1043" t="s">
        <v>187</v>
      </c>
      <c r="D1043">
        <v>2012</v>
      </c>
      <c r="E1043" t="s">
        <v>219</v>
      </c>
      <c r="F1043" t="s">
        <v>405</v>
      </c>
      <c r="G1043" t="s">
        <v>238</v>
      </c>
      <c r="H1043" t="s">
        <v>404</v>
      </c>
      <c r="I1043" s="6">
        <v>1248</v>
      </c>
      <c r="J1043" s="6">
        <v>423</v>
      </c>
      <c r="K1043" s="6">
        <v>197</v>
      </c>
      <c r="L1043" s="6">
        <v>92</v>
      </c>
      <c r="M1043" s="6"/>
      <c r="N1043" s="6">
        <v>8581</v>
      </c>
      <c r="O1043" s="6">
        <v>31</v>
      </c>
      <c r="P1043" s="7">
        <v>14.596491228070175</v>
      </c>
      <c r="Q1043" s="7"/>
    </row>
    <row r="1044" spans="1:17">
      <c r="A1044">
        <v>2</v>
      </c>
      <c r="B1044" t="s">
        <v>186</v>
      </c>
      <c r="C1044" t="s">
        <v>187</v>
      </c>
      <c r="D1044">
        <v>2013</v>
      </c>
      <c r="E1044" t="s">
        <v>219</v>
      </c>
      <c r="F1044" t="s">
        <v>405</v>
      </c>
      <c r="G1044" t="s">
        <v>238</v>
      </c>
      <c r="H1044" t="s">
        <v>404</v>
      </c>
      <c r="I1044" s="6">
        <v>1206</v>
      </c>
      <c r="J1044" s="6">
        <v>402</v>
      </c>
      <c r="K1044" s="6">
        <v>171</v>
      </c>
      <c r="L1044" s="6">
        <v>72</v>
      </c>
      <c r="M1044" s="6"/>
      <c r="N1044" s="6">
        <v>8720</v>
      </c>
      <c r="O1044" s="6">
        <v>62</v>
      </c>
      <c r="P1044" s="7">
        <v>13.929313929313929</v>
      </c>
      <c r="Q1044" s="7"/>
    </row>
    <row r="1045" spans="1:17">
      <c r="A1045">
        <v>2</v>
      </c>
      <c r="B1045" t="s">
        <v>186</v>
      </c>
      <c r="C1045" t="s">
        <v>187</v>
      </c>
      <c r="D1045">
        <v>2014</v>
      </c>
      <c r="E1045" t="s">
        <v>219</v>
      </c>
      <c r="F1045" t="s">
        <v>405</v>
      </c>
      <c r="G1045" t="s">
        <v>238</v>
      </c>
      <c r="H1045" t="s">
        <v>404</v>
      </c>
      <c r="I1045" s="6">
        <v>1217</v>
      </c>
      <c r="J1045" s="6">
        <v>391</v>
      </c>
      <c r="K1045" s="6">
        <v>186</v>
      </c>
      <c r="L1045" s="6">
        <v>63</v>
      </c>
      <c r="M1045" s="6"/>
      <c r="N1045" s="6">
        <v>9141</v>
      </c>
      <c r="O1045" s="6">
        <v>15</v>
      </c>
      <c r="P1045" s="7">
        <v>13.335524873986412</v>
      </c>
      <c r="Q1045" s="7"/>
    </row>
    <row r="1046" spans="1:17">
      <c r="A1046">
        <v>1</v>
      </c>
      <c r="B1046" t="s">
        <v>188</v>
      </c>
      <c r="C1046" t="s">
        <v>189</v>
      </c>
      <c r="D1046">
        <v>2000</v>
      </c>
      <c r="E1046" t="s">
        <v>219</v>
      </c>
      <c r="F1046" t="s">
        <v>408</v>
      </c>
      <c r="G1046" t="s">
        <v>238</v>
      </c>
      <c r="H1046" t="s">
        <v>409</v>
      </c>
      <c r="I1046">
        <v>3926</v>
      </c>
      <c r="J1046">
        <v>1529</v>
      </c>
      <c r="K1046">
        <v>687</v>
      </c>
      <c r="L1046">
        <v>270</v>
      </c>
      <c r="N1046">
        <v>89376</v>
      </c>
      <c r="O1046">
        <v>377</v>
      </c>
      <c r="P1046" s="7">
        <v>4.4112855200620231</v>
      </c>
      <c r="Q1046" s="7"/>
    </row>
    <row r="1047" spans="1:17">
      <c r="A1047">
        <v>1</v>
      </c>
      <c r="B1047" t="s">
        <v>188</v>
      </c>
      <c r="C1047" t="s">
        <v>189</v>
      </c>
      <c r="D1047">
        <v>2001</v>
      </c>
      <c r="E1047" t="s">
        <v>219</v>
      </c>
      <c r="F1047" t="s">
        <v>408</v>
      </c>
      <c r="G1047" t="s">
        <v>238</v>
      </c>
      <c r="H1047" t="s">
        <v>409</v>
      </c>
      <c r="I1047">
        <v>3856</v>
      </c>
      <c r="J1047">
        <v>1500</v>
      </c>
      <c r="K1047">
        <v>719</v>
      </c>
      <c r="L1047">
        <v>294</v>
      </c>
      <c r="N1047">
        <v>90188</v>
      </c>
      <c r="O1047">
        <v>386</v>
      </c>
      <c r="P1047" s="7">
        <v>4.293891004654685</v>
      </c>
      <c r="Q1047" s="7"/>
    </row>
    <row r="1048" spans="1:17">
      <c r="A1048">
        <v>1</v>
      </c>
      <c r="B1048" t="s">
        <v>188</v>
      </c>
      <c r="C1048" t="s">
        <v>189</v>
      </c>
      <c r="D1048">
        <v>2002</v>
      </c>
      <c r="E1048" t="s">
        <v>219</v>
      </c>
      <c r="F1048" t="s">
        <v>408</v>
      </c>
      <c r="G1048" t="s">
        <v>238</v>
      </c>
      <c r="H1048" t="s">
        <v>409</v>
      </c>
      <c r="I1048">
        <v>4083</v>
      </c>
      <c r="J1048">
        <v>1551</v>
      </c>
      <c r="K1048">
        <v>720</v>
      </c>
      <c r="L1048">
        <v>287</v>
      </c>
      <c r="N1048">
        <v>94748</v>
      </c>
      <c r="O1048">
        <v>675</v>
      </c>
      <c r="P1048" s="7">
        <v>4.3402464043880817</v>
      </c>
      <c r="Q1048" s="18"/>
    </row>
    <row r="1049" spans="1:17">
      <c r="A1049">
        <v>1</v>
      </c>
      <c r="B1049" t="s">
        <v>188</v>
      </c>
      <c r="C1049" t="s">
        <v>189</v>
      </c>
      <c r="D1049">
        <v>2003</v>
      </c>
      <c r="E1049" t="s">
        <v>219</v>
      </c>
      <c r="F1049" t="s">
        <v>408</v>
      </c>
      <c r="G1049" t="s">
        <v>238</v>
      </c>
      <c r="H1049" t="s">
        <v>409</v>
      </c>
      <c r="I1049">
        <v>4194</v>
      </c>
      <c r="J1049">
        <v>1616</v>
      </c>
      <c r="K1049">
        <v>738</v>
      </c>
      <c r="L1049">
        <v>307</v>
      </c>
      <c r="N1049">
        <v>98138</v>
      </c>
      <c r="O1049">
        <v>344</v>
      </c>
      <c r="P1049" s="7">
        <v>4.2886066629854591</v>
      </c>
      <c r="Q1049" s="18"/>
    </row>
    <row r="1050" spans="1:17">
      <c r="A1050">
        <v>1</v>
      </c>
      <c r="B1050" t="s">
        <v>188</v>
      </c>
      <c r="C1050" t="s">
        <v>189</v>
      </c>
      <c r="D1050">
        <v>2004</v>
      </c>
      <c r="E1050" t="s">
        <v>219</v>
      </c>
      <c r="F1050" t="s">
        <v>408</v>
      </c>
      <c r="G1050" t="s">
        <v>238</v>
      </c>
      <c r="H1050" t="s">
        <v>409</v>
      </c>
      <c r="I1050">
        <v>4234</v>
      </c>
      <c r="J1050">
        <v>1658</v>
      </c>
      <c r="K1050">
        <v>755</v>
      </c>
      <c r="L1050">
        <v>276</v>
      </c>
      <c r="N1050">
        <v>100668</v>
      </c>
      <c r="O1050">
        <v>219</v>
      </c>
      <c r="P1050" s="7">
        <v>4.2150743163197246</v>
      </c>
      <c r="Q1050" s="7"/>
    </row>
    <row r="1051" spans="1:17">
      <c r="A1051">
        <v>1</v>
      </c>
      <c r="B1051" t="s">
        <v>188</v>
      </c>
      <c r="C1051" t="s">
        <v>189</v>
      </c>
      <c r="D1051">
        <v>2005</v>
      </c>
      <c r="E1051" t="s">
        <v>219</v>
      </c>
      <c r="F1051" t="s">
        <v>408</v>
      </c>
      <c r="G1051" t="s">
        <v>238</v>
      </c>
      <c r="H1051" t="s">
        <v>409</v>
      </c>
      <c r="I1051">
        <v>4133</v>
      </c>
      <c r="J1051">
        <v>1572</v>
      </c>
      <c r="K1051">
        <v>701</v>
      </c>
      <c r="L1051">
        <v>258</v>
      </c>
      <c r="N1051">
        <v>100452</v>
      </c>
      <c r="O1051">
        <v>123</v>
      </c>
      <c r="P1051" s="7">
        <v>4.1194470193064818</v>
      </c>
      <c r="Q1051" s="7"/>
    </row>
    <row r="1052" spans="1:17">
      <c r="A1052">
        <v>1</v>
      </c>
      <c r="B1052" t="s">
        <v>188</v>
      </c>
      <c r="C1052" t="s">
        <v>189</v>
      </c>
      <c r="D1052">
        <v>2006</v>
      </c>
      <c r="E1052" t="s">
        <v>219</v>
      </c>
      <c r="F1052" t="s">
        <v>408</v>
      </c>
      <c r="G1052" t="s">
        <v>238</v>
      </c>
      <c r="H1052" t="s">
        <v>409</v>
      </c>
      <c r="I1052">
        <v>4498</v>
      </c>
      <c r="J1052">
        <v>1674</v>
      </c>
      <c r="K1052">
        <v>767</v>
      </c>
      <c r="L1052">
        <v>306</v>
      </c>
      <c r="N1052">
        <v>104293</v>
      </c>
      <c r="O1052">
        <v>124</v>
      </c>
      <c r="P1052" s="7">
        <v>4.3179832771745907</v>
      </c>
      <c r="Q1052" s="7"/>
    </row>
    <row r="1053" spans="1:17">
      <c r="A1053">
        <v>1</v>
      </c>
      <c r="B1053" t="s">
        <v>188</v>
      </c>
      <c r="C1053" t="s">
        <v>189</v>
      </c>
      <c r="D1053">
        <v>2007</v>
      </c>
      <c r="E1053" t="s">
        <v>219</v>
      </c>
      <c r="F1053" t="s">
        <v>408</v>
      </c>
      <c r="G1053" t="s">
        <v>238</v>
      </c>
      <c r="H1053" t="s">
        <v>409</v>
      </c>
      <c r="I1053">
        <v>4429</v>
      </c>
      <c r="J1053">
        <v>1773</v>
      </c>
      <c r="K1053">
        <v>819</v>
      </c>
      <c r="L1053">
        <v>345</v>
      </c>
      <c r="N1053">
        <v>105645</v>
      </c>
      <c r="O1053">
        <v>199</v>
      </c>
      <c r="P1053" s="7">
        <v>4.20025415852664</v>
      </c>
      <c r="Q1053" s="7"/>
    </row>
    <row r="1054" spans="1:17">
      <c r="A1054">
        <v>1</v>
      </c>
      <c r="B1054" t="s">
        <v>188</v>
      </c>
      <c r="C1054" t="s">
        <v>189</v>
      </c>
      <c r="D1054">
        <v>2008</v>
      </c>
      <c r="E1054" t="s">
        <v>219</v>
      </c>
      <c r="F1054" t="s">
        <v>408</v>
      </c>
      <c r="G1054" t="s">
        <v>238</v>
      </c>
      <c r="H1054" t="s">
        <v>409</v>
      </c>
      <c r="I1054" s="6">
        <v>4693</v>
      </c>
      <c r="J1054" s="6">
        <v>1781</v>
      </c>
      <c r="K1054" s="6">
        <v>825</v>
      </c>
      <c r="L1054" s="6">
        <v>329</v>
      </c>
      <c r="M1054" s="6"/>
      <c r="N1054" s="6">
        <v>107953</v>
      </c>
      <c r="O1054" s="6">
        <v>102</v>
      </c>
      <c r="P1054" s="7">
        <v>4.3513736543935613</v>
      </c>
      <c r="Q1054" s="7"/>
    </row>
    <row r="1055" spans="1:17">
      <c r="A1055">
        <v>1</v>
      </c>
      <c r="B1055" t="s">
        <v>188</v>
      </c>
      <c r="C1055" t="s">
        <v>189</v>
      </c>
      <c r="D1055">
        <v>2009</v>
      </c>
      <c r="E1055" t="s">
        <v>219</v>
      </c>
      <c r="F1055" t="s">
        <v>408</v>
      </c>
      <c r="G1055" t="s">
        <v>238</v>
      </c>
      <c r="H1055" t="s">
        <v>409</v>
      </c>
      <c r="I1055" s="6">
        <v>4629</v>
      </c>
      <c r="J1055" s="6">
        <v>1809</v>
      </c>
      <c r="K1055" s="6">
        <v>806</v>
      </c>
      <c r="L1055" s="6">
        <v>351</v>
      </c>
      <c r="M1055" s="6"/>
      <c r="N1055" s="6">
        <v>109329</v>
      </c>
      <c r="O1055" s="6">
        <v>178</v>
      </c>
      <c r="P1055" s="7">
        <v>4.2409139632252568</v>
      </c>
      <c r="Q1055" s="7"/>
    </row>
    <row r="1056" spans="1:17">
      <c r="A1056">
        <v>1</v>
      </c>
      <c r="B1056" t="s">
        <v>188</v>
      </c>
      <c r="C1056" t="s">
        <v>189</v>
      </c>
      <c r="D1056">
        <v>2010</v>
      </c>
      <c r="E1056" t="s">
        <v>219</v>
      </c>
      <c r="F1056" t="s">
        <v>408</v>
      </c>
      <c r="G1056" t="s">
        <v>238</v>
      </c>
      <c r="H1056" t="s">
        <v>409</v>
      </c>
      <c r="I1056" s="6">
        <v>4778</v>
      </c>
      <c r="J1056" s="6">
        <v>1846</v>
      </c>
      <c r="K1056" s="6">
        <v>873</v>
      </c>
      <c r="L1056" s="6">
        <v>362</v>
      </c>
      <c r="M1056" s="6"/>
      <c r="N1056" s="6">
        <v>114721</v>
      </c>
      <c r="O1056" s="6">
        <v>204</v>
      </c>
      <c r="P1056" s="7">
        <v>4.1723062951352201</v>
      </c>
      <c r="Q1056" s="7"/>
    </row>
    <row r="1057" spans="1:17">
      <c r="A1057">
        <v>1</v>
      </c>
      <c r="B1057" t="s">
        <v>188</v>
      </c>
      <c r="C1057" t="s">
        <v>189</v>
      </c>
      <c r="D1057">
        <v>2011</v>
      </c>
      <c r="E1057" t="s">
        <v>219</v>
      </c>
      <c r="F1057" t="s">
        <v>408</v>
      </c>
      <c r="G1057" t="s">
        <v>238</v>
      </c>
      <c r="H1057" t="s">
        <v>409</v>
      </c>
      <c r="I1057" s="6">
        <v>4621</v>
      </c>
      <c r="J1057" s="6">
        <v>1802</v>
      </c>
      <c r="K1057" s="6">
        <v>806</v>
      </c>
      <c r="L1057" s="6">
        <v>326</v>
      </c>
      <c r="M1057" s="6"/>
      <c r="N1057" s="6">
        <v>110900</v>
      </c>
      <c r="O1057" s="6">
        <v>96</v>
      </c>
      <c r="P1057" s="7">
        <v>4.1704270603949318</v>
      </c>
      <c r="Q1057" s="7"/>
    </row>
    <row r="1058" spans="1:17">
      <c r="A1058">
        <v>1</v>
      </c>
      <c r="B1058" t="s">
        <v>188</v>
      </c>
      <c r="C1058" t="s">
        <v>189</v>
      </c>
      <c r="D1058">
        <v>2012</v>
      </c>
      <c r="E1058" t="s">
        <v>219</v>
      </c>
      <c r="F1058" t="s">
        <v>408</v>
      </c>
      <c r="G1058" t="s">
        <v>238</v>
      </c>
      <c r="H1058" t="s">
        <v>409</v>
      </c>
      <c r="I1058" s="6">
        <v>4462</v>
      </c>
      <c r="J1058" s="6">
        <v>1772</v>
      </c>
      <c r="K1058" s="6">
        <v>764</v>
      </c>
      <c r="L1058" s="6">
        <v>316</v>
      </c>
      <c r="M1058" s="6"/>
      <c r="N1058" s="6">
        <v>111843</v>
      </c>
      <c r="O1058" s="6">
        <v>118</v>
      </c>
      <c r="P1058" s="7">
        <v>3.9937346162452454</v>
      </c>
      <c r="Q1058" s="7"/>
    </row>
    <row r="1059" spans="1:17">
      <c r="A1059" s="15">
        <v>1</v>
      </c>
      <c r="B1059" s="15" t="s">
        <v>188</v>
      </c>
      <c r="C1059" s="15" t="s">
        <v>189</v>
      </c>
      <c r="D1059" s="15">
        <v>2013</v>
      </c>
      <c r="E1059" s="15" t="s">
        <v>219</v>
      </c>
      <c r="F1059" s="15" t="s">
        <v>407</v>
      </c>
      <c r="G1059" s="5" t="s">
        <v>406</v>
      </c>
      <c r="H1059" t="s">
        <v>190</v>
      </c>
      <c r="I1059" s="9">
        <v>3327</v>
      </c>
      <c r="J1059" s="9">
        <v>1279</v>
      </c>
      <c r="K1059" s="9">
        <v>651</v>
      </c>
      <c r="L1059" s="9">
        <v>320</v>
      </c>
      <c r="M1059" s="9"/>
      <c r="N1059" s="9">
        <v>109357</v>
      </c>
      <c r="O1059" s="9"/>
      <c r="P1059" s="18">
        <v>3.0423292518997411</v>
      </c>
      <c r="Q1059" s="7"/>
    </row>
    <row r="1060" spans="1:17">
      <c r="A1060" s="15">
        <v>1</v>
      </c>
      <c r="B1060" s="15" t="s">
        <v>188</v>
      </c>
      <c r="C1060" s="15" t="s">
        <v>189</v>
      </c>
      <c r="D1060" s="15">
        <v>2014</v>
      </c>
      <c r="E1060" s="15" t="s">
        <v>219</v>
      </c>
      <c r="F1060" s="15" t="s">
        <v>407</v>
      </c>
      <c r="G1060" s="5" t="s">
        <v>406</v>
      </c>
      <c r="H1060" t="s">
        <v>190</v>
      </c>
      <c r="I1060" s="9">
        <v>3502</v>
      </c>
      <c r="J1060" s="9">
        <v>1269</v>
      </c>
      <c r="K1060" s="9">
        <v>631</v>
      </c>
      <c r="L1060" s="9">
        <v>282</v>
      </c>
      <c r="M1060" s="9"/>
      <c r="N1060" s="9">
        <v>111780</v>
      </c>
      <c r="O1060" s="9"/>
      <c r="P1060" s="18">
        <v>3.1329397029880122</v>
      </c>
      <c r="Q1060" s="7"/>
    </row>
    <row r="1061" spans="1:17">
      <c r="A1061">
        <v>1</v>
      </c>
      <c r="B1061" t="s">
        <v>191</v>
      </c>
      <c r="C1061" t="s">
        <v>192</v>
      </c>
      <c r="D1061">
        <v>2000</v>
      </c>
      <c r="E1061" t="s">
        <v>219</v>
      </c>
      <c r="F1061" t="s">
        <v>410</v>
      </c>
      <c r="G1061" t="s">
        <v>238</v>
      </c>
      <c r="I1061" s="6">
        <v>4609</v>
      </c>
      <c r="J1061" s="6">
        <v>1538</v>
      </c>
      <c r="K1061" s="6">
        <v>654</v>
      </c>
      <c r="L1061" s="6">
        <v>280</v>
      </c>
      <c r="M1061" s="6"/>
      <c r="N1061" s="6">
        <v>78458</v>
      </c>
      <c r="O1061" s="6">
        <v>341</v>
      </c>
      <c r="P1061" s="7">
        <v>5.9001241727152864</v>
      </c>
      <c r="Q1061" s="7"/>
    </row>
    <row r="1062" spans="1:17">
      <c r="A1062">
        <v>1</v>
      </c>
      <c r="B1062" t="s">
        <v>191</v>
      </c>
      <c r="C1062" t="s">
        <v>192</v>
      </c>
      <c r="D1062">
        <v>2001</v>
      </c>
      <c r="E1062" t="s">
        <v>219</v>
      </c>
      <c r="F1062" t="s">
        <v>410</v>
      </c>
      <c r="G1062" t="s">
        <v>238</v>
      </c>
      <c r="I1062" s="6">
        <v>4468</v>
      </c>
      <c r="J1062" s="6">
        <v>1473</v>
      </c>
      <c r="K1062" s="6">
        <v>610</v>
      </c>
      <c r="L1062" s="6">
        <v>268</v>
      </c>
      <c r="M1062" s="6"/>
      <c r="N1062" s="6">
        <v>72295</v>
      </c>
      <c r="O1062" s="6">
        <v>215</v>
      </c>
      <c r="P1062" s="7">
        <v>6.1986681465038842</v>
      </c>
      <c r="Q1062" s="7"/>
    </row>
    <row r="1063" spans="1:17">
      <c r="A1063">
        <v>1</v>
      </c>
      <c r="B1063" t="s">
        <v>191</v>
      </c>
      <c r="C1063" t="s">
        <v>192</v>
      </c>
      <c r="D1063">
        <v>2002</v>
      </c>
      <c r="E1063" t="s">
        <v>219</v>
      </c>
      <c r="F1063" t="s">
        <v>410</v>
      </c>
      <c r="G1063" t="s">
        <v>238</v>
      </c>
      <c r="I1063" s="6">
        <v>4499</v>
      </c>
      <c r="J1063" s="6">
        <v>1446</v>
      </c>
      <c r="K1063" s="6">
        <v>622</v>
      </c>
      <c r="L1063" s="6">
        <v>260</v>
      </c>
      <c r="M1063" s="6"/>
      <c r="N1063" s="6">
        <v>72372</v>
      </c>
      <c r="O1063" s="6">
        <v>199</v>
      </c>
      <c r="P1063" s="7">
        <v>6.233633076081083</v>
      </c>
      <c r="Q1063" s="7"/>
    </row>
    <row r="1064" spans="1:17">
      <c r="A1064">
        <v>1</v>
      </c>
      <c r="B1064" t="s">
        <v>191</v>
      </c>
      <c r="C1064" t="s">
        <v>192</v>
      </c>
      <c r="D1064">
        <v>2003</v>
      </c>
      <c r="E1064" t="s">
        <v>219</v>
      </c>
      <c r="F1064" t="s">
        <v>410</v>
      </c>
      <c r="G1064" t="s">
        <v>238</v>
      </c>
      <c r="I1064" s="6">
        <v>4426</v>
      </c>
      <c r="J1064" s="6">
        <v>1465</v>
      </c>
      <c r="K1064" s="6">
        <v>615</v>
      </c>
      <c r="L1064" s="6">
        <v>246</v>
      </c>
      <c r="M1064" s="6"/>
      <c r="N1064" s="6">
        <v>71848</v>
      </c>
      <c r="O1064" s="6">
        <v>185</v>
      </c>
      <c r="P1064" s="7">
        <v>6.176129941531892</v>
      </c>
      <c r="Q1064" s="7"/>
    </row>
    <row r="1065" spans="1:17">
      <c r="A1065">
        <v>1</v>
      </c>
      <c r="B1065" t="s">
        <v>191</v>
      </c>
      <c r="C1065" t="s">
        <v>192</v>
      </c>
      <c r="D1065">
        <v>2004</v>
      </c>
      <c r="E1065" t="s">
        <v>219</v>
      </c>
      <c r="F1065" t="s">
        <v>410</v>
      </c>
      <c r="G1065" t="s">
        <v>238</v>
      </c>
      <c r="I1065" s="6">
        <v>4563</v>
      </c>
      <c r="J1065" s="6">
        <v>1488</v>
      </c>
      <c r="K1065" s="6">
        <v>630</v>
      </c>
      <c r="L1065" s="6">
        <v>267</v>
      </c>
      <c r="M1065" s="6"/>
      <c r="N1065" s="6">
        <v>73082</v>
      </c>
      <c r="O1065" s="6">
        <v>179</v>
      </c>
      <c r="P1065" s="7">
        <v>6.2590016871733667</v>
      </c>
      <c r="Q1065" s="7"/>
    </row>
    <row r="1066" spans="1:17">
      <c r="A1066">
        <v>1</v>
      </c>
      <c r="B1066" t="s">
        <v>191</v>
      </c>
      <c r="C1066" t="s">
        <v>192</v>
      </c>
      <c r="D1066">
        <v>2005</v>
      </c>
      <c r="E1066" t="s">
        <v>219</v>
      </c>
      <c r="F1066" t="s">
        <v>410</v>
      </c>
      <c r="G1066" t="s">
        <v>238</v>
      </c>
      <c r="I1066" s="6">
        <v>4498</v>
      </c>
      <c r="J1066" s="6">
        <v>1431</v>
      </c>
      <c r="K1066" s="6">
        <v>638</v>
      </c>
      <c r="L1066" s="6">
        <v>283</v>
      </c>
      <c r="M1066" s="6"/>
      <c r="N1066" s="6">
        <v>72903</v>
      </c>
      <c r="O1066" s="6">
        <v>638</v>
      </c>
      <c r="P1066" s="7">
        <v>6.2243132913581949</v>
      </c>
      <c r="Q1066" s="7"/>
    </row>
    <row r="1067" spans="1:17">
      <c r="A1067">
        <v>1</v>
      </c>
      <c r="B1067" t="s">
        <v>191</v>
      </c>
      <c r="C1067" t="s">
        <v>192</v>
      </c>
      <c r="D1067">
        <v>2006</v>
      </c>
      <c r="E1067" t="s">
        <v>219</v>
      </c>
      <c r="F1067" t="s">
        <v>410</v>
      </c>
      <c r="G1067" t="s">
        <v>238</v>
      </c>
      <c r="I1067" s="6">
        <v>4672</v>
      </c>
      <c r="J1067" s="6">
        <v>1578</v>
      </c>
      <c r="K1067" s="6">
        <v>675</v>
      </c>
      <c r="L1067" s="6">
        <v>307</v>
      </c>
      <c r="M1067" s="6"/>
      <c r="N1067" s="6">
        <v>73371</v>
      </c>
      <c r="O1067" s="6">
        <v>277</v>
      </c>
      <c r="P1067" s="7">
        <v>6.3917695022847294</v>
      </c>
      <c r="Q1067" s="7"/>
    </row>
    <row r="1068" spans="1:17">
      <c r="A1068">
        <v>1</v>
      </c>
      <c r="B1068" t="s">
        <v>191</v>
      </c>
      <c r="C1068" t="s">
        <v>192</v>
      </c>
      <c r="D1068">
        <v>2007</v>
      </c>
      <c r="E1068" t="s">
        <v>219</v>
      </c>
      <c r="F1068" t="s">
        <v>410</v>
      </c>
      <c r="G1068" t="s">
        <v>238</v>
      </c>
      <c r="I1068" s="6">
        <v>4723</v>
      </c>
      <c r="J1068" s="6">
        <v>1577</v>
      </c>
      <c r="K1068" s="6">
        <v>683</v>
      </c>
      <c r="L1068" s="6">
        <v>282</v>
      </c>
      <c r="M1068" s="6"/>
      <c r="N1068" s="6">
        <v>74494</v>
      </c>
      <c r="O1068" s="6">
        <v>305</v>
      </c>
      <c r="P1068" s="7">
        <v>6.3661728827723794</v>
      </c>
      <c r="Q1068" s="7"/>
    </row>
    <row r="1069" spans="1:17">
      <c r="A1069">
        <v>1</v>
      </c>
      <c r="B1069" t="s">
        <v>191</v>
      </c>
      <c r="C1069" t="s">
        <v>192</v>
      </c>
      <c r="D1069">
        <v>2008</v>
      </c>
      <c r="E1069" t="s">
        <v>219</v>
      </c>
      <c r="F1069" t="s">
        <v>410</v>
      </c>
      <c r="G1069" t="s">
        <v>238</v>
      </c>
      <c r="I1069" s="6">
        <v>4865</v>
      </c>
      <c r="J1069" s="6">
        <v>1706</v>
      </c>
      <c r="K1069" s="6">
        <v>741</v>
      </c>
      <c r="L1069" s="6">
        <v>332</v>
      </c>
      <c r="M1069" s="6"/>
      <c r="N1069" s="6">
        <v>76691</v>
      </c>
      <c r="O1069" s="6">
        <v>291</v>
      </c>
      <c r="P1069" s="7">
        <v>6.3678010471204196</v>
      </c>
      <c r="Q1069" s="7"/>
    </row>
    <row r="1070" spans="1:17">
      <c r="A1070">
        <v>1</v>
      </c>
      <c r="B1070" t="s">
        <v>191</v>
      </c>
      <c r="C1070" t="s">
        <v>192</v>
      </c>
      <c r="D1070">
        <v>2009</v>
      </c>
      <c r="E1070" t="s">
        <v>219</v>
      </c>
      <c r="F1070" t="s">
        <v>410</v>
      </c>
      <c r="G1070" t="s">
        <v>238</v>
      </c>
      <c r="I1070" s="6">
        <v>5134</v>
      </c>
      <c r="J1070" s="6">
        <v>1808</v>
      </c>
      <c r="K1070" s="6">
        <v>759</v>
      </c>
      <c r="L1070" s="6">
        <v>353</v>
      </c>
      <c r="M1070" s="6"/>
      <c r="N1070" s="6">
        <v>78286</v>
      </c>
      <c r="O1070" s="6">
        <v>354</v>
      </c>
      <c r="P1070" s="7">
        <v>6.5877944875019248</v>
      </c>
      <c r="Q1070" s="7"/>
    </row>
    <row r="1071" spans="1:17">
      <c r="A1071">
        <v>1</v>
      </c>
      <c r="B1071" t="s">
        <v>191</v>
      </c>
      <c r="C1071" t="s">
        <v>192</v>
      </c>
      <c r="D1071">
        <v>2010</v>
      </c>
      <c r="E1071" t="s">
        <v>219</v>
      </c>
      <c r="F1071" t="s">
        <v>410</v>
      </c>
      <c r="G1071" t="s">
        <v>238</v>
      </c>
      <c r="I1071" s="6">
        <v>5262</v>
      </c>
      <c r="J1071" s="6">
        <v>1816</v>
      </c>
      <c r="K1071" s="6">
        <v>769</v>
      </c>
      <c r="L1071" s="6">
        <v>353</v>
      </c>
      <c r="M1071" s="6"/>
      <c r="N1071" s="6">
        <v>80290</v>
      </c>
      <c r="O1071" s="6">
        <v>321</v>
      </c>
      <c r="P1071" s="7">
        <v>6.5800497692855977</v>
      </c>
      <c r="Q1071" s="7"/>
    </row>
    <row r="1072" spans="1:17">
      <c r="A1072">
        <v>1</v>
      </c>
      <c r="B1072" t="s">
        <v>191</v>
      </c>
      <c r="C1072" t="s">
        <v>192</v>
      </c>
      <c r="D1072">
        <v>2011</v>
      </c>
      <c r="E1072" t="s">
        <v>219</v>
      </c>
      <c r="F1072" t="s">
        <v>410</v>
      </c>
      <c r="G1072" t="s">
        <v>238</v>
      </c>
      <c r="I1072" s="6">
        <v>5153</v>
      </c>
      <c r="J1072" s="6">
        <v>1809</v>
      </c>
      <c r="K1072" s="6">
        <v>787</v>
      </c>
      <c r="L1072" s="6">
        <v>359</v>
      </c>
      <c r="M1072" s="6"/>
      <c r="N1072" s="6">
        <v>80808</v>
      </c>
      <c r="O1072" s="6">
        <v>336</v>
      </c>
      <c r="P1072" s="7">
        <v>6.4034695297743323</v>
      </c>
      <c r="Q1072" s="7"/>
    </row>
    <row r="1073" spans="1:17">
      <c r="A1073">
        <v>1</v>
      </c>
      <c r="B1073" t="s">
        <v>191</v>
      </c>
      <c r="C1073" t="s">
        <v>192</v>
      </c>
      <c r="D1073">
        <v>2012</v>
      </c>
      <c r="E1073" t="s">
        <v>219</v>
      </c>
      <c r="F1073" t="s">
        <v>410</v>
      </c>
      <c r="G1073" t="s">
        <v>238</v>
      </c>
      <c r="I1073" s="6">
        <v>5462</v>
      </c>
      <c r="J1073" s="6">
        <v>1873</v>
      </c>
      <c r="K1073" s="6">
        <v>808</v>
      </c>
      <c r="L1073" s="6">
        <v>377</v>
      </c>
      <c r="M1073" s="6"/>
      <c r="N1073" s="6">
        <v>82164</v>
      </c>
      <c r="O1073" s="6">
        <v>315</v>
      </c>
      <c r="P1073" s="7">
        <v>6.6732641816027076</v>
      </c>
      <c r="Q1073" s="7"/>
    </row>
    <row r="1074" spans="1:17">
      <c r="A1074">
        <v>1</v>
      </c>
      <c r="B1074" t="s">
        <v>191</v>
      </c>
      <c r="C1074" t="s">
        <v>192</v>
      </c>
      <c r="D1074">
        <v>2013</v>
      </c>
      <c r="E1074" t="s">
        <v>219</v>
      </c>
      <c r="F1074" t="s">
        <v>410</v>
      </c>
      <c r="G1074" t="s">
        <v>238</v>
      </c>
      <c r="I1074">
        <v>5435</v>
      </c>
      <c r="J1074">
        <v>1887</v>
      </c>
      <c r="K1074">
        <v>814</v>
      </c>
      <c r="L1074">
        <v>375</v>
      </c>
      <c r="N1074">
        <v>82731</v>
      </c>
      <c r="O1074">
        <v>354</v>
      </c>
      <c r="P1074" s="7">
        <v>6.5977153817206258</v>
      </c>
      <c r="Q1074" s="7"/>
    </row>
    <row r="1075" spans="1:17">
      <c r="A1075">
        <v>1</v>
      </c>
      <c r="B1075" t="s">
        <v>191</v>
      </c>
      <c r="C1075" t="s">
        <v>192</v>
      </c>
      <c r="D1075">
        <v>2014</v>
      </c>
      <c r="E1075" t="s">
        <v>219</v>
      </c>
      <c r="F1075" t="s">
        <v>410</v>
      </c>
      <c r="G1075" t="s">
        <v>238</v>
      </c>
      <c r="I1075">
        <v>5460</v>
      </c>
      <c r="J1075">
        <v>1940</v>
      </c>
      <c r="K1075">
        <v>831</v>
      </c>
      <c r="L1075">
        <v>386</v>
      </c>
      <c r="N1075">
        <v>85287</v>
      </c>
      <c r="O1075">
        <v>335</v>
      </c>
      <c r="P1075" s="7">
        <v>6.4271588661832562</v>
      </c>
      <c r="Q1075" s="7"/>
    </row>
    <row r="1076" spans="1:17">
      <c r="A1076">
        <v>1</v>
      </c>
      <c r="B1076" t="s">
        <v>191</v>
      </c>
      <c r="C1076" t="s">
        <v>192</v>
      </c>
      <c r="D1076">
        <v>2015</v>
      </c>
      <c r="E1076" t="s">
        <v>219</v>
      </c>
      <c r="F1076" t="s">
        <v>410</v>
      </c>
      <c r="G1076" t="s">
        <v>238</v>
      </c>
      <c r="I1076">
        <v>5586</v>
      </c>
      <c r="J1076">
        <v>1970</v>
      </c>
      <c r="K1076">
        <v>895</v>
      </c>
      <c r="L1076">
        <v>408</v>
      </c>
      <c r="N1076">
        <v>86559</v>
      </c>
      <c r="O1076">
        <v>300</v>
      </c>
      <c r="P1076" s="7">
        <v>6.4758459986783992</v>
      </c>
      <c r="Q1076" s="7"/>
    </row>
    <row r="1077" spans="1:17">
      <c r="A1077">
        <v>2</v>
      </c>
      <c r="B1077" t="s">
        <v>193</v>
      </c>
      <c r="C1077" t="s">
        <v>194</v>
      </c>
      <c r="D1077">
        <v>2000</v>
      </c>
      <c r="E1077" t="s">
        <v>219</v>
      </c>
      <c r="F1077" t="s">
        <v>260</v>
      </c>
      <c r="G1077" t="s">
        <v>261</v>
      </c>
      <c r="I1077" s="6">
        <v>6583</v>
      </c>
      <c r="J1077" s="6"/>
      <c r="K1077" s="6"/>
      <c r="L1077" s="6"/>
      <c r="M1077" s="6"/>
      <c r="N1077">
        <v>167246</v>
      </c>
      <c r="O1077" s="7"/>
      <c r="P1077" s="7">
        <v>3.936118053645528</v>
      </c>
      <c r="Q1077" s="7"/>
    </row>
    <row r="1078" spans="1:17">
      <c r="A1078">
        <v>1</v>
      </c>
      <c r="B1078" t="s">
        <v>193</v>
      </c>
      <c r="C1078" t="s">
        <v>194</v>
      </c>
      <c r="D1078">
        <v>2001</v>
      </c>
      <c r="E1078" t="s">
        <v>219</v>
      </c>
      <c r="F1078" t="s">
        <v>260</v>
      </c>
      <c r="G1078" t="s">
        <v>261</v>
      </c>
      <c r="I1078" s="6">
        <v>5989</v>
      </c>
      <c r="J1078" s="6"/>
      <c r="K1078" s="6"/>
      <c r="L1078" s="6"/>
      <c r="M1078" s="6"/>
      <c r="N1078">
        <v>171623</v>
      </c>
      <c r="O1078" s="7"/>
      <c r="P1078" s="7">
        <v>3.4896255163934899</v>
      </c>
      <c r="Q1078" s="7"/>
    </row>
    <row r="1079" spans="1:17">
      <c r="A1079">
        <v>1</v>
      </c>
      <c r="B1079" t="s">
        <v>193</v>
      </c>
      <c r="C1079" t="s">
        <v>194</v>
      </c>
      <c r="D1079">
        <v>2002</v>
      </c>
      <c r="E1079" t="s">
        <v>219</v>
      </c>
      <c r="F1079" t="s">
        <v>260</v>
      </c>
      <c r="G1079" t="s">
        <v>261</v>
      </c>
      <c r="I1079" s="6">
        <v>6313</v>
      </c>
      <c r="J1079" s="6"/>
      <c r="K1079" s="6"/>
      <c r="L1079" s="6"/>
      <c r="M1079" s="6"/>
      <c r="N1079">
        <v>175599</v>
      </c>
      <c r="O1079" s="7"/>
      <c r="P1079" s="7">
        <v>3.5951229790602452</v>
      </c>
      <c r="Q1079" s="7"/>
    </row>
    <row r="1080" spans="1:17">
      <c r="A1080">
        <v>1</v>
      </c>
      <c r="B1080" t="s">
        <v>193</v>
      </c>
      <c r="C1080" t="s">
        <v>194</v>
      </c>
      <c r="D1080">
        <v>2003</v>
      </c>
      <c r="E1080" t="s">
        <v>219</v>
      </c>
      <c r="F1080" t="s">
        <v>260</v>
      </c>
      <c r="G1080" t="s">
        <v>261</v>
      </c>
      <c r="I1080" s="6">
        <v>5580</v>
      </c>
      <c r="J1080" s="6"/>
      <c r="K1080" s="6"/>
      <c r="L1080" s="6"/>
      <c r="M1080" s="6"/>
      <c r="N1080">
        <v>177938</v>
      </c>
      <c r="O1080" s="7"/>
      <c r="P1080" s="7">
        <v>3.1359237487214648</v>
      </c>
      <c r="Q1080" s="7"/>
    </row>
    <row r="1081" spans="1:17">
      <c r="A1081">
        <v>1</v>
      </c>
      <c r="B1081" t="s">
        <v>193</v>
      </c>
      <c r="C1081" t="s">
        <v>194</v>
      </c>
      <c r="D1081">
        <v>2004</v>
      </c>
      <c r="E1081" t="s">
        <v>219</v>
      </c>
      <c r="F1081" t="s">
        <v>260</v>
      </c>
      <c r="G1081" t="s">
        <v>261</v>
      </c>
      <c r="I1081" s="6">
        <v>5969</v>
      </c>
      <c r="J1081" s="6"/>
      <c r="K1081" s="6"/>
      <c r="L1081" s="6"/>
      <c r="M1081" s="6"/>
      <c r="N1081">
        <v>179563</v>
      </c>
      <c r="O1081" s="7"/>
      <c r="P1081" s="7">
        <v>3.3241814850498153</v>
      </c>
      <c r="Q1081" s="7"/>
    </row>
    <row r="1082" spans="1:17">
      <c r="A1082">
        <v>1</v>
      </c>
      <c r="B1082" t="s">
        <v>193</v>
      </c>
      <c r="C1082" t="s">
        <v>194</v>
      </c>
      <c r="D1082">
        <v>2005</v>
      </c>
      <c r="E1082" t="s">
        <v>219</v>
      </c>
      <c r="F1082" t="s">
        <v>260</v>
      </c>
      <c r="G1082" t="s">
        <v>261</v>
      </c>
      <c r="I1082" s="6">
        <v>6719</v>
      </c>
      <c r="J1082" s="6"/>
      <c r="K1082" s="6"/>
      <c r="L1082" s="6"/>
      <c r="M1082" s="6"/>
      <c r="N1082">
        <v>180790</v>
      </c>
      <c r="O1082" s="7"/>
      <c r="P1082" s="7">
        <v>3.7164666187289122</v>
      </c>
      <c r="Q1082" s="7"/>
    </row>
    <row r="1083" spans="1:17">
      <c r="A1083">
        <v>1</v>
      </c>
      <c r="B1083" t="s">
        <v>193</v>
      </c>
      <c r="C1083" t="s">
        <v>194</v>
      </c>
      <c r="D1083">
        <v>2006</v>
      </c>
      <c r="E1083" t="s">
        <v>219</v>
      </c>
      <c r="F1083" t="s">
        <v>260</v>
      </c>
      <c r="G1083" t="s">
        <v>261</v>
      </c>
      <c r="I1083" s="6">
        <v>6769</v>
      </c>
      <c r="J1083" s="6"/>
      <c r="K1083" s="6"/>
      <c r="L1083" s="6"/>
      <c r="M1083" s="6"/>
      <c r="N1083">
        <v>186463</v>
      </c>
      <c r="O1083" s="7"/>
      <c r="P1083" s="7">
        <v>3.6302108193046343</v>
      </c>
      <c r="Q1083" s="7"/>
    </row>
    <row r="1084" spans="1:17">
      <c r="A1084">
        <v>1</v>
      </c>
      <c r="B1084" t="s">
        <v>193</v>
      </c>
      <c r="C1084" t="s">
        <v>194</v>
      </c>
      <c r="D1084">
        <v>2007</v>
      </c>
      <c r="E1084" t="s">
        <v>219</v>
      </c>
      <c r="F1084" t="s">
        <v>260</v>
      </c>
      <c r="G1084" t="s">
        <v>261</v>
      </c>
      <c r="I1084" s="6">
        <v>7514</v>
      </c>
      <c r="J1084" s="6"/>
      <c r="K1084" s="6"/>
      <c r="L1084" s="6"/>
      <c r="M1084" s="6"/>
      <c r="N1084">
        <v>200010</v>
      </c>
      <c r="O1084" s="7"/>
      <c r="P1084" s="7">
        <v>3.7568121593920303</v>
      </c>
      <c r="Q1084" s="7"/>
    </row>
    <row r="1085" spans="1:17">
      <c r="A1085">
        <v>1</v>
      </c>
      <c r="B1085" t="s">
        <v>193</v>
      </c>
      <c r="C1085" t="s">
        <v>194</v>
      </c>
      <c r="D1085">
        <v>2008</v>
      </c>
      <c r="E1085" t="s">
        <v>219</v>
      </c>
      <c r="F1085" t="s">
        <v>260</v>
      </c>
      <c r="G1085" t="s">
        <v>261</v>
      </c>
      <c r="I1085" s="6">
        <v>8797</v>
      </c>
      <c r="J1085" s="6"/>
      <c r="K1085" s="6"/>
      <c r="L1085" s="6"/>
      <c r="M1085" s="6"/>
      <c r="N1085">
        <v>203332</v>
      </c>
      <c r="O1085" s="7"/>
      <c r="P1085" s="7">
        <v>4.3264218126020504</v>
      </c>
      <c r="Q1085" s="7"/>
    </row>
    <row r="1086" spans="1:17">
      <c r="A1086">
        <v>2</v>
      </c>
      <c r="B1086" t="s">
        <v>193</v>
      </c>
      <c r="C1086" t="s">
        <v>194</v>
      </c>
      <c r="D1086">
        <v>2009</v>
      </c>
      <c r="E1086" t="s">
        <v>219</v>
      </c>
      <c r="F1086" t="s">
        <v>260</v>
      </c>
      <c r="G1086" t="s">
        <v>261</v>
      </c>
      <c r="I1086" s="6">
        <v>9788</v>
      </c>
      <c r="J1086" s="6"/>
      <c r="K1086" s="6"/>
      <c r="L1086" s="6"/>
      <c r="M1086" s="6"/>
      <c r="N1086">
        <v>199826</v>
      </c>
      <c r="O1086" s="7"/>
      <c r="P1086" s="7">
        <v>4.8982614874941195</v>
      </c>
      <c r="Q1086" s="7"/>
    </row>
    <row r="1087" spans="1:17">
      <c r="A1087">
        <v>1</v>
      </c>
      <c r="B1087" t="s">
        <v>193</v>
      </c>
      <c r="C1087" t="s">
        <v>194</v>
      </c>
      <c r="D1087">
        <v>2010</v>
      </c>
      <c r="E1087" t="s">
        <v>219</v>
      </c>
      <c r="F1087" t="s">
        <v>260</v>
      </c>
      <c r="G1087" t="s">
        <v>261</v>
      </c>
      <c r="I1087" s="6">
        <v>11535</v>
      </c>
      <c r="J1087" s="6"/>
      <c r="K1087" s="6"/>
      <c r="L1087" s="6"/>
      <c r="M1087" s="6"/>
      <c r="N1087">
        <v>239805</v>
      </c>
      <c r="O1087" s="7"/>
      <c r="P1087" s="7">
        <v>4.8101582535810348</v>
      </c>
      <c r="Q1087" s="7"/>
    </row>
    <row r="1088" spans="1:17">
      <c r="A1088">
        <v>1</v>
      </c>
      <c r="B1088" t="s">
        <v>193</v>
      </c>
      <c r="C1088" t="s">
        <v>194</v>
      </c>
      <c r="D1088">
        <v>2011</v>
      </c>
      <c r="E1088" t="s">
        <v>219</v>
      </c>
      <c r="F1088" t="s">
        <v>260</v>
      </c>
      <c r="G1088" t="s">
        <v>261</v>
      </c>
      <c r="I1088" s="6">
        <v>11423</v>
      </c>
      <c r="J1088" s="6"/>
      <c r="K1088" s="6"/>
      <c r="L1088" s="6"/>
      <c r="M1088" s="6"/>
      <c r="N1088">
        <v>224178</v>
      </c>
      <c r="O1088" s="7"/>
      <c r="P1088" s="7">
        <v>5.0955044652017589</v>
      </c>
      <c r="Q1088" s="7"/>
    </row>
    <row r="1089" spans="1:17">
      <c r="A1089">
        <v>1</v>
      </c>
      <c r="B1089" t="s">
        <v>193</v>
      </c>
      <c r="C1089" t="s">
        <v>194</v>
      </c>
      <c r="D1089">
        <v>2012</v>
      </c>
      <c r="E1089" t="s">
        <v>219</v>
      </c>
      <c r="F1089" t="s">
        <v>260</v>
      </c>
      <c r="G1089" t="s">
        <v>261</v>
      </c>
      <c r="I1089" s="6">
        <v>12263</v>
      </c>
      <c r="J1089" s="6"/>
      <c r="K1089" s="6"/>
      <c r="L1089" s="6"/>
      <c r="M1089" s="6"/>
      <c r="N1089">
        <v>219281</v>
      </c>
      <c r="O1089" s="7"/>
      <c r="P1089" s="7">
        <v>5.5923677838025183</v>
      </c>
      <c r="Q1089" s="7"/>
    </row>
    <row r="1090" spans="1:17">
      <c r="A1090">
        <v>2</v>
      </c>
      <c r="B1090" t="s">
        <v>193</v>
      </c>
      <c r="C1090" t="s">
        <v>194</v>
      </c>
      <c r="D1090">
        <v>2013</v>
      </c>
      <c r="E1090" t="s">
        <v>219</v>
      </c>
      <c r="F1090" t="s">
        <v>260</v>
      </c>
      <c r="G1090" t="s">
        <v>261</v>
      </c>
      <c r="I1090" s="6">
        <v>12306</v>
      </c>
      <c r="J1090" s="6"/>
      <c r="K1090" s="6"/>
      <c r="L1090" s="6"/>
      <c r="M1090" s="6"/>
      <c r="N1090">
        <v>209417</v>
      </c>
      <c r="O1090" s="7"/>
      <c r="P1090" s="7">
        <v>5.8763137663131451</v>
      </c>
      <c r="Q1090" s="7"/>
    </row>
    <row r="1091" spans="1:17">
      <c r="A1091">
        <v>1</v>
      </c>
      <c r="B1091" t="s">
        <v>193</v>
      </c>
      <c r="C1091" t="s">
        <v>194</v>
      </c>
      <c r="D1091">
        <v>2014</v>
      </c>
      <c r="E1091" t="s">
        <v>219</v>
      </c>
      <c r="F1091" t="s">
        <v>260</v>
      </c>
      <c r="G1091" t="s">
        <v>261</v>
      </c>
      <c r="I1091" s="6">
        <v>16533</v>
      </c>
      <c r="J1091" s="6"/>
      <c r="K1091" s="6"/>
      <c r="L1091" s="6"/>
      <c r="M1091" s="6"/>
      <c r="N1091">
        <v>229460</v>
      </c>
      <c r="O1091" s="7"/>
      <c r="P1091" s="7">
        <v>7.2051773729626083</v>
      </c>
      <c r="Q1091" s="7"/>
    </row>
    <row r="1092" spans="1:17">
      <c r="A1092">
        <v>2</v>
      </c>
      <c r="B1092" t="s">
        <v>195</v>
      </c>
      <c r="C1092" t="s">
        <v>196</v>
      </c>
      <c r="D1092">
        <v>2001</v>
      </c>
      <c r="E1092" t="s">
        <v>219</v>
      </c>
      <c r="F1092" t="s">
        <v>412</v>
      </c>
      <c r="G1092" t="s">
        <v>395</v>
      </c>
      <c r="I1092" s="6">
        <v>102153</v>
      </c>
      <c r="J1092" s="6">
        <v>30932</v>
      </c>
      <c r="K1092" s="6">
        <v>17571</v>
      </c>
      <c r="L1092" s="6">
        <v>13357</v>
      </c>
      <c r="M1092" s="6"/>
      <c r="N1092" s="6">
        <v>790425</v>
      </c>
      <c r="O1092" s="6">
        <v>12</v>
      </c>
      <c r="P1092" s="7">
        <v>12.924003021205369</v>
      </c>
      <c r="Q1092" s="7"/>
    </row>
    <row r="1093" spans="1:17">
      <c r="A1093">
        <v>2</v>
      </c>
      <c r="B1093" t="s">
        <v>195</v>
      </c>
      <c r="C1093" t="s">
        <v>196</v>
      </c>
      <c r="D1093">
        <v>2002</v>
      </c>
      <c r="E1093" t="s">
        <v>219</v>
      </c>
      <c r="F1093" t="s">
        <v>412</v>
      </c>
      <c r="G1093" t="s">
        <v>395</v>
      </c>
      <c r="I1093" s="6">
        <v>97501</v>
      </c>
      <c r="J1093" s="6">
        <v>27800</v>
      </c>
      <c r="K1093" s="6">
        <v>14531</v>
      </c>
      <c r="L1093" s="6">
        <v>10250</v>
      </c>
      <c r="M1093" s="6"/>
      <c r="N1093" s="6">
        <v>782911</v>
      </c>
      <c r="O1093" s="6">
        <v>16</v>
      </c>
      <c r="P1093" s="7">
        <v>12.453905057510905</v>
      </c>
      <c r="Q1093" s="7"/>
    </row>
    <row r="1094" spans="1:17">
      <c r="A1094">
        <v>2</v>
      </c>
      <c r="B1094" t="s">
        <v>195</v>
      </c>
      <c r="C1094" t="s">
        <v>196</v>
      </c>
      <c r="D1094">
        <v>2003</v>
      </c>
      <c r="E1094" t="s">
        <v>219</v>
      </c>
      <c r="F1094" t="s">
        <v>412</v>
      </c>
      <c r="G1094" t="s">
        <v>395</v>
      </c>
      <c r="I1094" s="6">
        <v>89569</v>
      </c>
      <c r="J1094" s="6">
        <v>24694</v>
      </c>
      <c r="K1094" s="6">
        <v>12289</v>
      </c>
      <c r="L1094" s="6">
        <v>8102</v>
      </c>
      <c r="M1094" s="6"/>
      <c r="N1094" s="6">
        <v>742183</v>
      </c>
      <c r="O1094" s="6">
        <v>27</v>
      </c>
      <c r="P1094" s="7">
        <v>12.068756433957281</v>
      </c>
      <c r="Q1094" s="7"/>
    </row>
    <row r="1095" spans="1:17">
      <c r="A1095">
        <v>1</v>
      </c>
      <c r="B1095" t="s">
        <v>195</v>
      </c>
      <c r="C1095" t="s">
        <v>196</v>
      </c>
      <c r="D1095">
        <v>2004</v>
      </c>
      <c r="E1095" t="s">
        <v>219</v>
      </c>
      <c r="F1095" t="s">
        <v>412</v>
      </c>
      <c r="G1095" t="s">
        <v>395</v>
      </c>
      <c r="I1095" s="6">
        <v>91722</v>
      </c>
      <c r="J1095" s="6">
        <v>23442</v>
      </c>
      <c r="K1095" s="6">
        <v>10197</v>
      </c>
      <c r="L1095" s="6">
        <v>5573</v>
      </c>
      <c r="M1095" s="6"/>
      <c r="N1095" s="6">
        <v>813069</v>
      </c>
      <c r="O1095" s="6">
        <v>16</v>
      </c>
      <c r="P1095" s="7">
        <v>11.281183391488623</v>
      </c>
      <c r="Q1095" s="7"/>
    </row>
    <row r="1096" spans="1:17">
      <c r="A1096">
        <v>1</v>
      </c>
      <c r="B1096" t="s">
        <v>195</v>
      </c>
      <c r="C1096" t="s">
        <v>196</v>
      </c>
      <c r="D1096">
        <v>2005</v>
      </c>
      <c r="E1096" t="s">
        <v>219</v>
      </c>
      <c r="F1096" t="s">
        <v>412</v>
      </c>
      <c r="G1096" t="s">
        <v>395</v>
      </c>
      <c r="I1096" s="6">
        <v>90212</v>
      </c>
      <c r="J1096" s="6">
        <v>22381</v>
      </c>
      <c r="K1096" s="6">
        <v>9257</v>
      </c>
      <c r="L1096" s="6">
        <v>4619</v>
      </c>
      <c r="M1096" s="6"/>
      <c r="N1096" s="6">
        <v>809485</v>
      </c>
      <c r="O1096" s="6">
        <v>6</v>
      </c>
      <c r="P1096" s="7">
        <v>11.144452172323186</v>
      </c>
      <c r="Q1096" s="7"/>
    </row>
    <row r="1097" spans="1:17">
      <c r="A1097">
        <v>1</v>
      </c>
      <c r="B1097" t="s">
        <v>195</v>
      </c>
      <c r="C1097" t="s">
        <v>196</v>
      </c>
      <c r="D1097">
        <v>2006</v>
      </c>
      <c r="E1097" t="s">
        <v>219</v>
      </c>
      <c r="F1097" t="s">
        <v>412</v>
      </c>
      <c r="G1097" t="s">
        <v>395</v>
      </c>
      <c r="I1097" s="6">
        <v>90345</v>
      </c>
      <c r="J1097" s="6">
        <v>21704</v>
      </c>
      <c r="K1097" s="6">
        <v>8622</v>
      </c>
      <c r="L1097" s="6">
        <v>4086</v>
      </c>
      <c r="M1097" s="6"/>
      <c r="N1097" s="6">
        <v>793623</v>
      </c>
      <c r="O1097" s="6">
        <v>13</v>
      </c>
      <c r="P1097" s="7">
        <v>11.384055140434219</v>
      </c>
      <c r="Q1097" s="7"/>
    </row>
    <row r="1098" spans="1:17">
      <c r="A1098">
        <v>1</v>
      </c>
      <c r="B1098" t="s">
        <v>195</v>
      </c>
      <c r="C1098" t="s">
        <v>196</v>
      </c>
      <c r="D1098">
        <v>2007</v>
      </c>
      <c r="E1098" t="s">
        <v>219</v>
      </c>
      <c r="F1098" t="s">
        <v>412</v>
      </c>
      <c r="G1098" t="s">
        <v>395</v>
      </c>
      <c r="I1098" s="6">
        <v>87521</v>
      </c>
      <c r="J1098" s="6">
        <v>21416</v>
      </c>
      <c r="K1098" s="6">
        <v>8596</v>
      </c>
      <c r="L1098" s="6">
        <v>3949</v>
      </c>
      <c r="M1098" s="6"/>
      <c r="N1098" s="6">
        <v>797588</v>
      </c>
      <c r="O1098" s="6">
        <v>6</v>
      </c>
      <c r="P1098" s="7">
        <v>10.973291774388089</v>
      </c>
      <c r="Q1098" s="7"/>
    </row>
    <row r="1099" spans="1:17" s="15" customFormat="1">
      <c r="A1099">
        <v>1</v>
      </c>
      <c r="B1099" t="s">
        <v>195</v>
      </c>
      <c r="C1099" t="s">
        <v>196</v>
      </c>
      <c r="D1099">
        <v>2008</v>
      </c>
      <c r="E1099" t="s">
        <v>219</v>
      </c>
      <c r="F1099" t="s">
        <v>412</v>
      </c>
      <c r="G1099" t="s">
        <v>395</v>
      </c>
      <c r="H1099"/>
      <c r="I1099" s="6">
        <v>84444</v>
      </c>
      <c r="J1099" s="6">
        <v>21546</v>
      </c>
      <c r="K1099" s="6">
        <v>9138</v>
      </c>
      <c r="L1099" s="6">
        <v>4584</v>
      </c>
      <c r="M1099" s="6"/>
      <c r="N1099" s="6">
        <v>784256</v>
      </c>
      <c r="O1099" s="6">
        <v>15</v>
      </c>
      <c r="P1099" s="7">
        <v>10.767608426491346</v>
      </c>
      <c r="Q1099" s="7"/>
    </row>
    <row r="1100" spans="1:17" s="15" customFormat="1">
      <c r="A1100">
        <v>1</v>
      </c>
      <c r="B1100" t="s">
        <v>195</v>
      </c>
      <c r="C1100" t="s">
        <v>196</v>
      </c>
      <c r="D1100">
        <v>2009</v>
      </c>
      <c r="E1100" t="s">
        <v>219</v>
      </c>
      <c r="F1100" t="s">
        <v>412</v>
      </c>
      <c r="G1100" t="s">
        <v>395</v>
      </c>
      <c r="H1100"/>
      <c r="I1100" s="6">
        <v>87230</v>
      </c>
      <c r="J1100" s="6">
        <v>24335</v>
      </c>
      <c r="K1100" s="6">
        <v>12295</v>
      </c>
      <c r="L1100" s="6">
        <v>7807</v>
      </c>
      <c r="M1100" s="6"/>
      <c r="N1100" s="6">
        <v>765047</v>
      </c>
      <c r="O1100" s="6">
        <v>11</v>
      </c>
      <c r="P1100" s="7">
        <v>11.402077810717405</v>
      </c>
      <c r="Q1100" s="7"/>
    </row>
    <row r="1101" spans="1:17" s="15" customFormat="1">
      <c r="A1101">
        <v>1</v>
      </c>
      <c r="B1101" t="s">
        <v>195</v>
      </c>
      <c r="C1101" t="s">
        <v>196</v>
      </c>
      <c r="D1101">
        <v>2010</v>
      </c>
      <c r="E1101" t="s">
        <v>219</v>
      </c>
      <c r="F1101" t="s">
        <v>412</v>
      </c>
      <c r="G1101" t="s">
        <v>395</v>
      </c>
      <c r="H1101"/>
      <c r="I1101" s="6">
        <v>86216</v>
      </c>
      <c r="J1101" s="6">
        <v>24156</v>
      </c>
      <c r="K1101" s="6">
        <v>11904</v>
      </c>
      <c r="L1101" s="6">
        <v>7286</v>
      </c>
      <c r="M1101" s="6"/>
      <c r="N1101" s="6">
        <v>761689</v>
      </c>
      <c r="O1101" s="6">
        <v>11</v>
      </c>
      <c r="P1101" s="7">
        <v>11.319218882519911</v>
      </c>
      <c r="Q1101" s="7"/>
    </row>
    <row r="1102" spans="1:17" s="15" customFormat="1">
      <c r="A1102" s="15">
        <v>1</v>
      </c>
      <c r="B1102" t="s">
        <v>195</v>
      </c>
      <c r="C1102" t="s">
        <v>196</v>
      </c>
      <c r="D1102">
        <v>2011</v>
      </c>
      <c r="E1102" t="s">
        <v>219</v>
      </c>
      <c r="F1102" t="s">
        <v>412</v>
      </c>
      <c r="G1102" t="s">
        <v>395</v>
      </c>
      <c r="H1102"/>
      <c r="I1102" s="6"/>
      <c r="J1102" s="6"/>
      <c r="K1102" s="6"/>
      <c r="L1102" s="6"/>
      <c r="M1102" s="6"/>
      <c r="N1102" s="6"/>
      <c r="O1102" s="9"/>
      <c r="P1102" s="7">
        <v>10.4</v>
      </c>
      <c r="Q1102" s="7"/>
    </row>
    <row r="1103" spans="1:17" s="15" customFormat="1">
      <c r="A1103" s="15">
        <v>1</v>
      </c>
      <c r="B1103" t="s">
        <v>195</v>
      </c>
      <c r="C1103" t="s">
        <v>196</v>
      </c>
      <c r="D1103">
        <v>2012</v>
      </c>
      <c r="E1103" t="s">
        <v>219</v>
      </c>
      <c r="F1103" t="s">
        <v>412</v>
      </c>
      <c r="G1103" t="s">
        <v>238</v>
      </c>
      <c r="H1103" t="s">
        <v>411</v>
      </c>
      <c r="I1103" s="6">
        <v>79933</v>
      </c>
      <c r="J1103" s="6">
        <f>12416+6258</f>
        <v>18674</v>
      </c>
      <c r="K1103" s="6">
        <f>1679+4579</f>
        <v>6258</v>
      </c>
      <c r="L1103" s="6">
        <f>1650+29</f>
        <v>1679</v>
      </c>
      <c r="M1103" s="6"/>
      <c r="N1103" s="6">
        <v>780975</v>
      </c>
      <c r="O1103" s="6">
        <v>1013</v>
      </c>
      <c r="P1103" s="7">
        <v>10.248319789938485</v>
      </c>
      <c r="Q1103" s="7"/>
    </row>
    <row r="1104" spans="1:17" s="15" customFormat="1">
      <c r="A1104" s="15">
        <v>1</v>
      </c>
      <c r="B1104" t="s">
        <v>195</v>
      </c>
      <c r="C1104" t="s">
        <v>196</v>
      </c>
      <c r="D1104">
        <v>2013</v>
      </c>
      <c r="E1104" t="s">
        <v>219</v>
      </c>
      <c r="F1104" t="s">
        <v>412</v>
      </c>
      <c r="G1104" t="s">
        <v>238</v>
      </c>
      <c r="H1104" t="s">
        <v>411</v>
      </c>
      <c r="I1104" s="6">
        <f>17430+62488</f>
        <v>79918</v>
      </c>
      <c r="J1104" s="6">
        <f>11612+5818</f>
        <v>17430</v>
      </c>
      <c r="K1104" s="6">
        <f>1586+4232</f>
        <v>5818</v>
      </c>
      <c r="L1104" s="6">
        <f>1564+22</f>
        <v>1586</v>
      </c>
      <c r="M1104" s="6"/>
      <c r="N1104" s="6">
        <v>748081</v>
      </c>
      <c r="O1104" s="6">
        <v>13301</v>
      </c>
      <c r="P1104" s="7">
        <v>10.876452815808815</v>
      </c>
      <c r="Q1104" s="7"/>
    </row>
    <row r="1105" spans="1:17" s="15" customFormat="1">
      <c r="A1105" s="15">
        <v>1</v>
      </c>
      <c r="B1105" t="s">
        <v>195</v>
      </c>
      <c r="C1105" t="s">
        <v>196</v>
      </c>
      <c r="D1105">
        <v>2014</v>
      </c>
      <c r="E1105" t="s">
        <v>219</v>
      </c>
      <c r="F1105" t="s">
        <v>412</v>
      </c>
      <c r="G1105" t="s">
        <v>238</v>
      </c>
      <c r="H1105" t="s">
        <v>411</v>
      </c>
      <c r="I1105" s="6">
        <f>16476+57869</f>
        <v>74345</v>
      </c>
      <c r="J1105" s="6">
        <f>10787+5689</f>
        <v>16476</v>
      </c>
      <c r="K1105" s="6">
        <f>1584+4105</f>
        <v>5689</v>
      </c>
      <c r="L1105" s="6">
        <f>1560+24</f>
        <v>1584</v>
      </c>
      <c r="M1105" s="6"/>
      <c r="N1105" s="6">
        <v>711806</v>
      </c>
      <c r="O1105" s="6">
        <v>12208</v>
      </c>
      <c r="P1105" s="7">
        <v>10.626817114971741</v>
      </c>
      <c r="Q1105" s="7"/>
    </row>
    <row r="1106" spans="1:17" s="15" customFormat="1">
      <c r="A1106" s="15">
        <v>1</v>
      </c>
      <c r="B1106" t="s">
        <v>195</v>
      </c>
      <c r="C1106" t="s">
        <v>196</v>
      </c>
      <c r="D1106">
        <v>2015</v>
      </c>
      <c r="E1106" t="s">
        <v>219</v>
      </c>
      <c r="F1106" t="s">
        <v>412</v>
      </c>
      <c r="G1106" t="s">
        <v>238</v>
      </c>
      <c r="H1106" t="s">
        <v>411</v>
      </c>
      <c r="I1106" s="6">
        <f>15588+56538</f>
        <v>72126</v>
      </c>
      <c r="J1106" s="6">
        <f>10109+5479</f>
        <v>15588</v>
      </c>
      <c r="K1106" s="6">
        <f>1602+3877</f>
        <v>5479</v>
      </c>
      <c r="L1106" s="6">
        <f>1468+134</f>
        <v>1602</v>
      </c>
      <c r="M1106" s="6"/>
      <c r="N1106" s="6">
        <v>679502</v>
      </c>
      <c r="O1106" s="6">
        <v>654</v>
      </c>
      <c r="P1106" s="7">
        <v>10.624764306589988</v>
      </c>
      <c r="Q1106" s="7"/>
    </row>
    <row r="1107" spans="1:17" s="15" customFormat="1">
      <c r="A1107">
        <v>2</v>
      </c>
      <c r="B1107" t="s">
        <v>197</v>
      </c>
      <c r="C1107" t="s">
        <v>198</v>
      </c>
      <c r="D1107">
        <v>2006</v>
      </c>
      <c r="E1107" t="s">
        <v>219</v>
      </c>
      <c r="F1107" t="s">
        <v>9</v>
      </c>
      <c r="G1107" t="s">
        <v>238</v>
      </c>
      <c r="H1107" t="s">
        <v>413</v>
      </c>
      <c r="I1107">
        <v>1384</v>
      </c>
      <c r="J1107"/>
      <c r="K1107"/>
      <c r="L1107"/>
      <c r="M1107"/>
      <c r="N1107">
        <v>16007</v>
      </c>
      <c r="O1107"/>
      <c r="P1107" s="7">
        <v>8.646217279940025</v>
      </c>
      <c r="Q1107" s="7"/>
    </row>
    <row r="1108" spans="1:17" s="15" customFormat="1">
      <c r="A1108">
        <v>2</v>
      </c>
      <c r="B1108" t="s">
        <v>197</v>
      </c>
      <c r="C1108" t="s">
        <v>198</v>
      </c>
      <c r="D1108">
        <v>2008</v>
      </c>
      <c r="E1108" t="s">
        <v>219</v>
      </c>
      <c r="F1108" t="s">
        <v>9</v>
      </c>
      <c r="G1108" t="s">
        <v>238</v>
      </c>
      <c r="H1108" t="s">
        <v>413</v>
      </c>
      <c r="I1108">
        <v>1717</v>
      </c>
      <c r="J1108"/>
      <c r="K1108"/>
      <c r="L1108"/>
      <c r="M1108"/>
      <c r="N1108">
        <v>16823</v>
      </c>
      <c r="O1108"/>
      <c r="P1108" s="7">
        <v>10.206265232122689</v>
      </c>
      <c r="Q1108" s="7"/>
    </row>
    <row r="1109" spans="1:17" s="15" customFormat="1">
      <c r="A1109">
        <v>2</v>
      </c>
      <c r="B1109" t="s">
        <v>197</v>
      </c>
      <c r="C1109" t="s">
        <v>198</v>
      </c>
      <c r="D1109">
        <v>2009</v>
      </c>
      <c r="E1109" t="s">
        <v>219</v>
      </c>
      <c r="F1109" t="s">
        <v>9</v>
      </c>
      <c r="G1109" t="s">
        <v>238</v>
      </c>
      <c r="H1109" t="s">
        <v>413</v>
      </c>
      <c r="I1109">
        <v>1705</v>
      </c>
      <c r="J1109"/>
      <c r="K1109"/>
      <c r="L1109"/>
      <c r="M1109"/>
      <c r="N1109">
        <v>16493</v>
      </c>
      <c r="O1109"/>
      <c r="P1109" s="7">
        <v>10.337719032316741</v>
      </c>
      <c r="Q1109" s="7"/>
    </row>
    <row r="1110" spans="1:17" s="15" customFormat="1">
      <c r="A1110">
        <v>2</v>
      </c>
      <c r="B1110" t="s">
        <v>197</v>
      </c>
      <c r="C1110" t="s">
        <v>198</v>
      </c>
      <c r="D1110">
        <v>2013</v>
      </c>
      <c r="E1110" t="s">
        <v>219</v>
      </c>
      <c r="F1110" t="s">
        <v>9</v>
      </c>
      <c r="G1110" t="s">
        <v>238</v>
      </c>
      <c r="H1110" t="s">
        <v>413</v>
      </c>
      <c r="I1110">
        <v>1844</v>
      </c>
      <c r="J1110"/>
      <c r="K1110"/>
      <c r="L1110"/>
      <c r="M1110"/>
      <c r="N1110">
        <v>15931</v>
      </c>
      <c r="O1110"/>
      <c r="P1110" s="7">
        <v>11.574916828824305</v>
      </c>
      <c r="Q1110" s="7"/>
    </row>
    <row r="1111" spans="1:17" s="15" customFormat="1" ht="15.6">
      <c r="A1111">
        <v>1</v>
      </c>
      <c r="B1111" t="s">
        <v>199</v>
      </c>
      <c r="C1111" t="s">
        <v>200</v>
      </c>
      <c r="D1111">
        <v>2012</v>
      </c>
      <c r="E1111" t="s">
        <v>219</v>
      </c>
      <c r="F1111" t="s">
        <v>415</v>
      </c>
      <c r="G1111" t="s">
        <v>238</v>
      </c>
      <c r="H1111" s="66" t="s">
        <v>414</v>
      </c>
      <c r="I1111" s="35">
        <v>111046</v>
      </c>
      <c r="J1111"/>
      <c r="K1111"/>
      <c r="L1111"/>
      <c r="M1111"/>
      <c r="N1111">
        <v>1265550</v>
      </c>
      <c r="O1111" s="7"/>
      <c r="P1111" s="7">
        <v>8.8000000000000007</v>
      </c>
      <c r="Q1111" s="7"/>
    </row>
    <row r="1112" spans="1:17" s="15" customFormat="1" ht="15.6">
      <c r="A1112">
        <v>1</v>
      </c>
      <c r="B1112" t="s">
        <v>199</v>
      </c>
      <c r="C1112" t="s">
        <v>200</v>
      </c>
      <c r="D1112">
        <v>2013</v>
      </c>
      <c r="E1112" t="s">
        <v>219</v>
      </c>
      <c r="F1112" t="s">
        <v>415</v>
      </c>
      <c r="G1112" t="s">
        <v>238</v>
      </c>
      <c r="H1112" s="66" t="s">
        <v>414</v>
      </c>
      <c r="I1112" s="35">
        <v>106424</v>
      </c>
      <c r="J1112"/>
      <c r="K1112"/>
      <c r="L1112"/>
      <c r="M1112"/>
      <c r="N1112">
        <v>1271243</v>
      </c>
      <c r="O1112" s="7"/>
      <c r="P1112" s="7">
        <v>8.4</v>
      </c>
      <c r="Q1112" s="7"/>
    </row>
    <row r="1113" spans="1:17" s="15" customFormat="1" ht="15.6">
      <c r="A1113">
        <v>1</v>
      </c>
      <c r="B1113" t="s">
        <v>199</v>
      </c>
      <c r="C1113" t="s">
        <v>200</v>
      </c>
      <c r="D1113">
        <v>2013</v>
      </c>
      <c r="E1113" t="s">
        <v>219</v>
      </c>
      <c r="F1113" t="s">
        <v>415</v>
      </c>
      <c r="G1113" t="s">
        <v>238</v>
      </c>
      <c r="H1113" s="66" t="s">
        <v>414</v>
      </c>
      <c r="I1113"/>
      <c r="J1113"/>
      <c r="K1113"/>
      <c r="L1113"/>
      <c r="M1113"/>
      <c r="N1113"/>
      <c r="O1113" s="6"/>
      <c r="P1113" s="7">
        <v>10.4</v>
      </c>
      <c r="Q1113" s="7"/>
    </row>
    <row r="1114" spans="1:17" s="15" customFormat="1" ht="15.6">
      <c r="A1114">
        <v>1</v>
      </c>
      <c r="B1114" t="s">
        <v>199</v>
      </c>
      <c r="C1114" t="s">
        <v>200</v>
      </c>
      <c r="D1114">
        <v>2014</v>
      </c>
      <c r="E1114" t="s">
        <v>219</v>
      </c>
      <c r="F1114" t="s">
        <v>415</v>
      </c>
      <c r="G1114" t="s">
        <v>238</v>
      </c>
      <c r="H1114" s="66" t="s">
        <v>414</v>
      </c>
      <c r="I1114" s="35">
        <v>112902</v>
      </c>
      <c r="J1114"/>
      <c r="K1114"/>
      <c r="L1114"/>
      <c r="M1114"/>
      <c r="N1114">
        <v>1318681</v>
      </c>
      <c r="O1114" s="7"/>
      <c r="P1114" s="7">
        <v>8.5617370690864583</v>
      </c>
      <c r="Q1114" s="7"/>
    </row>
    <row r="1115" spans="1:17" s="15" customFormat="1" ht="15.6">
      <c r="A1115">
        <v>1</v>
      </c>
      <c r="B1115" t="s">
        <v>199</v>
      </c>
      <c r="C1115" t="s">
        <v>200</v>
      </c>
      <c r="D1115">
        <v>2015</v>
      </c>
      <c r="E1115" t="s">
        <v>219</v>
      </c>
      <c r="F1115" t="s">
        <v>415</v>
      </c>
      <c r="G1115" t="s">
        <v>238</v>
      </c>
      <c r="H1115" s="66" t="s">
        <v>414</v>
      </c>
      <c r="I1115" s="35">
        <v>112443</v>
      </c>
      <c r="J1115"/>
      <c r="K1115"/>
      <c r="L1115"/>
      <c r="M1115"/>
      <c r="N1115">
        <v>1301534</v>
      </c>
      <c r="O1115" s="7"/>
      <c r="P1115" s="7">
        <v>8.6392672031618076</v>
      </c>
      <c r="Q1115" s="7"/>
    </row>
    <row r="1116" spans="1:17">
      <c r="A1116">
        <v>2</v>
      </c>
      <c r="B1116" t="s">
        <v>201</v>
      </c>
      <c r="C1116" t="s">
        <v>202</v>
      </c>
      <c r="D1116">
        <v>2002</v>
      </c>
      <c r="E1116" t="s">
        <v>219</v>
      </c>
      <c r="F1116" t="s">
        <v>416</v>
      </c>
      <c r="G1116" t="s">
        <v>261</v>
      </c>
      <c r="I1116" s="6">
        <v>111039</v>
      </c>
      <c r="J1116" s="6"/>
      <c r="K1116" s="6"/>
      <c r="L1116" s="6"/>
      <c r="M1116" s="6"/>
      <c r="O1116" s="7"/>
      <c r="P1116" s="7">
        <v>3.2312971118255747</v>
      </c>
      <c r="Q1116" s="7"/>
    </row>
    <row r="1117" spans="1:17">
      <c r="A1117">
        <v>2</v>
      </c>
      <c r="B1117" t="s">
        <v>201</v>
      </c>
      <c r="C1117" t="s">
        <v>202</v>
      </c>
      <c r="D1117">
        <v>2003</v>
      </c>
      <c r="E1117" t="s">
        <v>219</v>
      </c>
      <c r="F1117" t="s">
        <v>416</v>
      </c>
      <c r="G1117" t="s">
        <v>261</v>
      </c>
      <c r="I1117" s="6">
        <v>111900</v>
      </c>
      <c r="J1117" s="6"/>
      <c r="K1117" s="6"/>
      <c r="L1117" s="6"/>
      <c r="M1117" s="6"/>
      <c r="O1117" s="7"/>
      <c r="P1117" s="7">
        <v>3.8516532618409296</v>
      </c>
      <c r="Q1117" s="7"/>
    </row>
    <row r="1118" spans="1:17">
      <c r="A1118">
        <v>2</v>
      </c>
      <c r="B1118" t="s">
        <v>201</v>
      </c>
      <c r="C1118" t="s">
        <v>202</v>
      </c>
      <c r="D1118">
        <v>2004</v>
      </c>
      <c r="E1118" t="s">
        <v>219</v>
      </c>
      <c r="F1118" t="s">
        <v>416</v>
      </c>
      <c r="G1118" t="s">
        <v>261</v>
      </c>
      <c r="I1118" s="6">
        <v>115119</v>
      </c>
      <c r="J1118" s="6"/>
      <c r="K1118" s="6"/>
      <c r="L1118" s="6"/>
      <c r="M1118" s="6"/>
      <c r="O1118" s="7"/>
      <c r="P1118" s="7">
        <v>3.4920386730253044</v>
      </c>
      <c r="Q1118" s="7"/>
    </row>
    <row r="1119" spans="1:17">
      <c r="A1119">
        <v>2</v>
      </c>
      <c r="B1119" t="s">
        <v>201</v>
      </c>
      <c r="C1119" t="s">
        <v>202</v>
      </c>
      <c r="D1119">
        <v>2005</v>
      </c>
      <c r="E1119" t="s">
        <v>219</v>
      </c>
      <c r="F1119" t="s">
        <v>416</v>
      </c>
      <c r="G1119" t="s">
        <v>261</v>
      </c>
      <c r="I1119" s="6">
        <v>116209</v>
      </c>
      <c r="J1119" s="6"/>
      <c r="K1119" s="6"/>
      <c r="L1119" s="6"/>
      <c r="M1119" s="6"/>
      <c r="O1119" s="7"/>
      <c r="P1119" s="7">
        <v>3.7062533882917843</v>
      </c>
      <c r="Q1119" s="7"/>
    </row>
    <row r="1120" spans="1:17">
      <c r="A1120">
        <v>2</v>
      </c>
      <c r="B1120" t="s">
        <v>201</v>
      </c>
      <c r="C1120" t="s">
        <v>202</v>
      </c>
      <c r="D1120">
        <v>2006</v>
      </c>
      <c r="E1120" t="s">
        <v>219</v>
      </c>
      <c r="F1120" t="s">
        <v>416</v>
      </c>
      <c r="G1120" t="s">
        <v>261</v>
      </c>
      <c r="I1120" s="6">
        <v>116542</v>
      </c>
      <c r="J1120" s="6"/>
      <c r="K1120" s="6"/>
      <c r="L1120" s="6"/>
      <c r="M1120" s="6"/>
      <c r="O1120" s="7"/>
      <c r="P1120" s="7">
        <v>3.7788951622590994</v>
      </c>
      <c r="Q1120" s="7"/>
    </row>
    <row r="1121" spans="1:17">
      <c r="A1121">
        <v>2</v>
      </c>
      <c r="B1121" t="s">
        <v>201</v>
      </c>
      <c r="C1121" t="s">
        <v>202</v>
      </c>
      <c r="D1121">
        <v>2007</v>
      </c>
      <c r="E1121" t="s">
        <v>219</v>
      </c>
      <c r="F1121" t="s">
        <v>416</v>
      </c>
      <c r="G1121" t="s">
        <v>261</v>
      </c>
      <c r="I1121" s="6">
        <v>103684</v>
      </c>
      <c r="J1121" s="6"/>
      <c r="K1121" s="6"/>
      <c r="L1121" s="6"/>
      <c r="M1121" s="6"/>
      <c r="O1121" s="7"/>
      <c r="P1121" s="7">
        <v>5</v>
      </c>
      <c r="Q1121" s="7"/>
    </row>
    <row r="1122" spans="1:17">
      <c r="A1122">
        <v>2</v>
      </c>
      <c r="B1122" t="s">
        <v>201</v>
      </c>
      <c r="C1122" t="s">
        <v>202</v>
      </c>
      <c r="D1122">
        <v>2008</v>
      </c>
      <c r="E1122" t="s">
        <v>219</v>
      </c>
      <c r="F1122" t="s">
        <v>416</v>
      </c>
      <c r="G1122" t="s">
        <v>261</v>
      </c>
      <c r="I1122" s="6">
        <v>114889</v>
      </c>
      <c r="J1122" s="6"/>
      <c r="K1122" s="6"/>
      <c r="L1122" s="6"/>
      <c r="M1122" s="6"/>
      <c r="O1122" s="7"/>
      <c r="P1122" s="7">
        <v>5</v>
      </c>
      <c r="Q1122" s="7"/>
    </row>
    <row r="1123" spans="1:17">
      <c r="A1123">
        <v>2</v>
      </c>
      <c r="B1123" t="s">
        <v>201</v>
      </c>
      <c r="C1123" t="s">
        <v>202</v>
      </c>
      <c r="D1123">
        <v>2009</v>
      </c>
      <c r="E1123" t="s">
        <v>219</v>
      </c>
      <c r="F1123" t="s">
        <v>416</v>
      </c>
      <c r="G1123" t="s">
        <v>261</v>
      </c>
      <c r="I1123" s="6">
        <v>129872.99999999999</v>
      </c>
      <c r="J1123" s="6"/>
      <c r="K1123" s="6"/>
      <c r="L1123" s="6"/>
      <c r="M1123" s="6"/>
      <c r="O1123" s="7"/>
      <c r="P1123" s="7">
        <v>4.9000000000000012</v>
      </c>
      <c r="Q1123" s="7"/>
    </row>
    <row r="1124" spans="1:17">
      <c r="A1124">
        <v>2</v>
      </c>
      <c r="B1124" t="s">
        <v>201</v>
      </c>
      <c r="C1124" t="s">
        <v>202</v>
      </c>
      <c r="D1124">
        <v>2010</v>
      </c>
      <c r="E1124" t="s">
        <v>219</v>
      </c>
      <c r="F1124" t="s">
        <v>416</v>
      </c>
      <c r="G1124" t="s">
        <v>261</v>
      </c>
      <c r="I1124" s="6">
        <v>144561</v>
      </c>
      <c r="J1124" s="6"/>
      <c r="K1124" s="6"/>
      <c r="L1124" s="6"/>
      <c r="M1124" s="6"/>
      <c r="O1124" s="7"/>
      <c r="P1124" s="7">
        <v>4.5999999999999996</v>
      </c>
      <c r="Q1124" s="7"/>
    </row>
    <row r="1125" spans="1:17">
      <c r="A1125">
        <v>2</v>
      </c>
      <c r="B1125" t="s">
        <v>201</v>
      </c>
      <c r="C1125" t="s">
        <v>202</v>
      </c>
      <c r="D1125">
        <v>2011</v>
      </c>
      <c r="E1125" t="s">
        <v>219</v>
      </c>
      <c r="F1125" t="s">
        <v>416</v>
      </c>
      <c r="G1125" t="s">
        <v>238</v>
      </c>
      <c r="I1125" s="6"/>
      <c r="J1125" s="6"/>
      <c r="K1125" s="6"/>
      <c r="L1125" s="6"/>
      <c r="M1125" s="6"/>
      <c r="O1125" s="7"/>
      <c r="P1125" s="7">
        <v>4.5999999999999996</v>
      </c>
      <c r="Q1125" s="7"/>
    </row>
    <row r="1126" spans="1:17">
      <c r="A1126">
        <v>2</v>
      </c>
      <c r="B1126" t="s">
        <v>201</v>
      </c>
      <c r="C1126" t="s">
        <v>202</v>
      </c>
      <c r="D1126">
        <v>2012</v>
      </c>
      <c r="E1126" t="s">
        <v>219</v>
      </c>
      <c r="F1126" t="s">
        <v>416</v>
      </c>
      <c r="G1126" t="s">
        <v>238</v>
      </c>
      <c r="I1126" s="6"/>
      <c r="J1126" s="6"/>
      <c r="K1126" s="6"/>
      <c r="L1126" s="6"/>
      <c r="M1126" s="6"/>
      <c r="O1126" s="7"/>
      <c r="P1126" s="7">
        <v>4.9000000000000004</v>
      </c>
      <c r="Q1126" s="7"/>
    </row>
    <row r="1127" spans="1:17">
      <c r="A1127">
        <v>2</v>
      </c>
      <c r="B1127" t="s">
        <v>201</v>
      </c>
      <c r="C1127" t="s">
        <v>202</v>
      </c>
      <c r="D1127">
        <v>2013</v>
      </c>
      <c r="E1127" t="s">
        <v>219</v>
      </c>
      <c r="F1127" t="s">
        <v>416</v>
      </c>
      <c r="G1127" t="s">
        <v>238</v>
      </c>
      <c r="I1127" s="6"/>
      <c r="J1127" s="6"/>
      <c r="K1127" s="6"/>
      <c r="L1127" s="6"/>
      <c r="M1127" s="6"/>
      <c r="O1127" s="7"/>
      <c r="P1127" s="7">
        <v>4.9000000000000004</v>
      </c>
      <c r="Q1127" s="7"/>
    </row>
    <row r="1128" spans="1:17">
      <c r="A1128">
        <v>2</v>
      </c>
      <c r="B1128" t="s">
        <v>201</v>
      </c>
      <c r="C1128" t="s">
        <v>202</v>
      </c>
      <c r="D1128">
        <v>2014</v>
      </c>
      <c r="E1128" t="s">
        <v>219</v>
      </c>
      <c r="F1128" t="s">
        <v>416</v>
      </c>
      <c r="G1128" t="s">
        <v>238</v>
      </c>
      <c r="I1128" s="6"/>
      <c r="J1128" s="6"/>
      <c r="K1128" s="6"/>
      <c r="L1128" s="6"/>
      <c r="M1128" s="6"/>
      <c r="O1128" s="7"/>
      <c r="P1128" s="7">
        <v>5</v>
      </c>
      <c r="Q1128" s="7"/>
    </row>
    <row r="1129" spans="1:17">
      <c r="A1129">
        <v>2</v>
      </c>
      <c r="B1129" t="s">
        <v>201</v>
      </c>
      <c r="C1129" t="s">
        <v>202</v>
      </c>
      <c r="D1129">
        <v>2015</v>
      </c>
      <c r="E1129" t="s">
        <v>219</v>
      </c>
      <c r="F1129" t="s">
        <v>416</v>
      </c>
      <c r="G1129" t="s">
        <v>238</v>
      </c>
      <c r="I1129" s="6"/>
      <c r="J1129" s="6"/>
      <c r="K1129" s="6"/>
      <c r="L1129" s="6"/>
      <c r="M1129" s="6"/>
      <c r="O1129" s="7"/>
      <c r="P1129" s="7">
        <v>4.8</v>
      </c>
      <c r="Q1129" s="7"/>
    </row>
    <row r="1130" spans="1:17">
      <c r="A1130">
        <v>2</v>
      </c>
      <c r="B1130" t="s">
        <v>201</v>
      </c>
      <c r="C1130" t="s">
        <v>202</v>
      </c>
      <c r="D1130">
        <v>2016</v>
      </c>
      <c r="E1130" t="s">
        <v>219</v>
      </c>
      <c r="F1130" t="s">
        <v>416</v>
      </c>
      <c r="G1130" t="s">
        <v>238</v>
      </c>
      <c r="P1130" s="7">
        <v>4.5999999999999996</v>
      </c>
      <c r="Q1130" s="7"/>
    </row>
    <row r="1131" spans="1:17">
      <c r="A1131">
        <v>1</v>
      </c>
      <c r="B1131" t="s">
        <v>203</v>
      </c>
      <c r="C1131" t="s">
        <v>204</v>
      </c>
      <c r="D1131">
        <v>2000</v>
      </c>
      <c r="E1131" t="s">
        <v>219</v>
      </c>
      <c r="F1131" t="s">
        <v>417</v>
      </c>
      <c r="G1131" t="s">
        <v>238</v>
      </c>
      <c r="I1131" s="6">
        <v>387890</v>
      </c>
      <c r="J1131" s="6">
        <v>6317</v>
      </c>
      <c r="K1131" s="6">
        <v>2289</v>
      </c>
      <c r="L1131" s="6">
        <v>1146</v>
      </c>
      <c r="M1131" s="6"/>
      <c r="O1131" s="6">
        <v>0</v>
      </c>
      <c r="P1131" s="7">
        <v>5.3840006187321148</v>
      </c>
      <c r="Q1131" s="7"/>
    </row>
    <row r="1132" spans="1:17">
      <c r="A1132">
        <v>1</v>
      </c>
      <c r="B1132" t="s">
        <v>203</v>
      </c>
      <c r="C1132" t="s">
        <v>204</v>
      </c>
      <c r="D1132">
        <v>2001</v>
      </c>
      <c r="E1132" t="s">
        <v>219</v>
      </c>
      <c r="F1132" t="s">
        <v>417</v>
      </c>
      <c r="G1132" t="s">
        <v>238</v>
      </c>
      <c r="I1132" s="6">
        <v>375722</v>
      </c>
      <c r="J1132" s="6">
        <v>6298</v>
      </c>
      <c r="K1132" s="6">
        <v>2241</v>
      </c>
      <c r="L1132" s="6">
        <v>1146</v>
      </c>
      <c r="M1132" s="6"/>
      <c r="O1132" s="6">
        <v>0</v>
      </c>
      <c r="P1132" s="7">
        <v>5.3497000441816027</v>
      </c>
      <c r="Q1132" s="7"/>
    </row>
    <row r="1133" spans="1:17">
      <c r="A1133">
        <v>1</v>
      </c>
      <c r="B1133" t="s">
        <v>203</v>
      </c>
      <c r="C1133" t="s">
        <v>204</v>
      </c>
      <c r="D1133">
        <v>2002</v>
      </c>
      <c r="E1133" t="s">
        <v>219</v>
      </c>
      <c r="F1133" t="s">
        <v>417</v>
      </c>
      <c r="G1133" t="s">
        <v>238</v>
      </c>
      <c r="I1133" s="6">
        <v>384990</v>
      </c>
      <c r="J1133" s="6">
        <v>6488</v>
      </c>
      <c r="K1133" s="6">
        <v>2327</v>
      </c>
      <c r="L1133" s="6">
        <v>1256</v>
      </c>
      <c r="M1133" s="6"/>
      <c r="O1133" s="6">
        <v>0</v>
      </c>
      <c r="P1133" s="7">
        <v>5.2370191433543729</v>
      </c>
      <c r="Q1133" s="7"/>
    </row>
    <row r="1134" spans="1:17">
      <c r="A1134">
        <v>1</v>
      </c>
      <c r="B1134" t="s">
        <v>203</v>
      </c>
      <c r="C1134" t="s">
        <v>204</v>
      </c>
      <c r="D1134">
        <v>2003</v>
      </c>
      <c r="E1134" t="s">
        <v>219</v>
      </c>
      <c r="F1134" t="s">
        <v>417</v>
      </c>
      <c r="G1134" t="s">
        <v>238</v>
      </c>
      <c r="I1134" s="6">
        <v>402952</v>
      </c>
      <c r="J1134" s="6">
        <v>6808</v>
      </c>
      <c r="K1134" s="6">
        <v>2413</v>
      </c>
      <c r="L1134" s="6">
        <v>1142</v>
      </c>
      <c r="M1134" s="6"/>
      <c r="O1134" s="6">
        <v>0</v>
      </c>
      <c r="P1134" s="7">
        <v>5.352498560622605</v>
      </c>
      <c r="Q1134" s="7"/>
    </row>
    <row r="1135" spans="1:17">
      <c r="A1135">
        <v>1</v>
      </c>
      <c r="B1135" t="s">
        <v>203</v>
      </c>
      <c r="C1135" t="s">
        <v>204</v>
      </c>
      <c r="D1135">
        <v>2004</v>
      </c>
      <c r="E1135" t="s">
        <v>219</v>
      </c>
      <c r="F1135" t="s">
        <v>417</v>
      </c>
      <c r="G1135" t="s">
        <v>238</v>
      </c>
      <c r="I1135" s="6">
        <v>415113</v>
      </c>
      <c r="J1135" s="6">
        <v>6626</v>
      </c>
      <c r="K1135" s="6">
        <v>2364</v>
      </c>
      <c r="L1135" s="6">
        <v>1155</v>
      </c>
      <c r="M1135" s="6"/>
      <c r="O1135" s="6">
        <v>0</v>
      </c>
      <c r="P1135" s="7">
        <v>5.113065599005572</v>
      </c>
      <c r="Q1135" s="7"/>
    </row>
    <row r="1136" spans="1:17">
      <c r="A1136">
        <v>1</v>
      </c>
      <c r="B1136" t="s">
        <v>203</v>
      </c>
      <c r="C1136" t="s">
        <v>204</v>
      </c>
      <c r="D1136">
        <v>2005</v>
      </c>
      <c r="E1136" t="s">
        <v>219</v>
      </c>
      <c r="F1136" t="s">
        <v>417</v>
      </c>
      <c r="G1136" t="s">
        <v>238</v>
      </c>
      <c r="I1136" s="6">
        <v>413850</v>
      </c>
      <c r="J1136" s="6">
        <v>6827</v>
      </c>
      <c r="K1136" s="6">
        <v>2575</v>
      </c>
      <c r="L1136" s="6">
        <v>1148</v>
      </c>
      <c r="M1136" s="6"/>
      <c r="O1136" s="6">
        <v>0</v>
      </c>
      <c r="P1136" s="7">
        <v>5.1008819620635499</v>
      </c>
      <c r="Q1136" s="7"/>
    </row>
    <row r="1137" spans="1:17">
      <c r="A1137">
        <v>1</v>
      </c>
      <c r="B1137" t="s">
        <v>203</v>
      </c>
      <c r="C1137" t="s">
        <v>204</v>
      </c>
      <c r="D1137">
        <v>2006</v>
      </c>
      <c r="E1137" t="s">
        <v>219</v>
      </c>
      <c r="F1137" t="s">
        <v>417</v>
      </c>
      <c r="G1137" t="s">
        <v>238</v>
      </c>
      <c r="I1137" s="6">
        <v>457358</v>
      </c>
      <c r="J1137" s="6">
        <v>7494</v>
      </c>
      <c r="K1137" s="6">
        <v>2829</v>
      </c>
      <c r="L1137" s="6">
        <v>1304</v>
      </c>
      <c r="M1137" s="6"/>
      <c r="O1137" s="6">
        <v>0</v>
      </c>
      <c r="P1137" s="7">
        <v>5.0968825296594789</v>
      </c>
      <c r="Q1137" s="7"/>
    </row>
    <row r="1138" spans="1:17">
      <c r="A1138">
        <v>1</v>
      </c>
      <c r="B1138" t="s">
        <v>203</v>
      </c>
      <c r="C1138" t="s">
        <v>204</v>
      </c>
      <c r="D1138">
        <v>2007</v>
      </c>
      <c r="E1138" t="s">
        <v>219</v>
      </c>
      <c r="F1138" t="s">
        <v>417</v>
      </c>
      <c r="G1138" t="s">
        <v>238</v>
      </c>
      <c r="I1138" s="6">
        <v>470167</v>
      </c>
      <c r="J1138" s="6">
        <v>8079</v>
      </c>
      <c r="K1138" s="6">
        <v>3047</v>
      </c>
      <c r="L1138" s="6">
        <v>915</v>
      </c>
      <c r="M1138" s="6"/>
      <c r="O1138" s="6">
        <v>0</v>
      </c>
      <c r="P1138" s="7">
        <v>5.1275397890536771</v>
      </c>
      <c r="Q1138" s="7"/>
    </row>
    <row r="1139" spans="1:17">
      <c r="A1139">
        <v>1</v>
      </c>
      <c r="B1139" t="s">
        <v>203</v>
      </c>
      <c r="C1139" t="s">
        <v>204</v>
      </c>
      <c r="D1139">
        <v>2008</v>
      </c>
      <c r="E1139" t="s">
        <v>219</v>
      </c>
      <c r="F1139" t="s">
        <v>417</v>
      </c>
      <c r="G1139" t="s">
        <v>238</v>
      </c>
      <c r="I1139" s="6">
        <v>509771</v>
      </c>
      <c r="J1139" s="6">
        <v>9025</v>
      </c>
      <c r="K1139" s="6">
        <v>3607</v>
      </c>
      <c r="L1139" s="6">
        <v>1287</v>
      </c>
      <c r="M1139" s="6"/>
      <c r="O1139" s="6">
        <v>0</v>
      </c>
      <c r="P1139" s="7">
        <v>5.1315198393003918</v>
      </c>
      <c r="Q1139" s="7"/>
    </row>
    <row r="1140" spans="1:17">
      <c r="A1140">
        <v>1</v>
      </c>
      <c r="B1140" t="s">
        <v>203</v>
      </c>
      <c r="C1140" t="s">
        <v>204</v>
      </c>
      <c r="D1140">
        <v>2009</v>
      </c>
      <c r="E1140" t="s">
        <v>219</v>
      </c>
      <c r="F1140" t="s">
        <v>417</v>
      </c>
      <c r="G1140" t="s">
        <v>238</v>
      </c>
      <c r="I1140" s="6">
        <v>512544</v>
      </c>
      <c r="J1140" s="6">
        <v>9046</v>
      </c>
      <c r="K1140" s="6">
        <v>3557</v>
      </c>
      <c r="L1140" s="6">
        <v>1158</v>
      </c>
      <c r="M1140" s="6"/>
      <c r="O1140" s="6">
        <v>0</v>
      </c>
      <c r="P1140" s="7">
        <v>5.1544842979334451</v>
      </c>
      <c r="Q1140" s="7"/>
    </row>
    <row r="1141" spans="1:17">
      <c r="A1141">
        <v>1</v>
      </c>
      <c r="B1141" t="s">
        <v>203</v>
      </c>
      <c r="C1141" t="s">
        <v>204</v>
      </c>
      <c r="D1141">
        <v>2010</v>
      </c>
      <c r="E1141" t="s">
        <v>219</v>
      </c>
      <c r="F1141" t="s">
        <v>417</v>
      </c>
      <c r="G1141" t="s">
        <v>238</v>
      </c>
      <c r="I1141" s="6">
        <v>498483</v>
      </c>
      <c r="J1141" s="6">
        <v>9178</v>
      </c>
      <c r="K1141" s="6">
        <v>3661</v>
      </c>
      <c r="L1141" s="6">
        <v>1169</v>
      </c>
      <c r="M1141" s="6"/>
      <c r="O1141" s="6">
        <v>0</v>
      </c>
      <c r="P1141" s="7">
        <v>5.2954664451947204</v>
      </c>
      <c r="Q1141" s="7"/>
    </row>
    <row r="1142" spans="1:17">
      <c r="A1142">
        <v>1</v>
      </c>
      <c r="B1142" t="s">
        <v>203</v>
      </c>
      <c r="C1142" t="s">
        <v>204</v>
      </c>
      <c r="D1142">
        <v>2011</v>
      </c>
      <c r="E1142" t="s">
        <v>219</v>
      </c>
      <c r="F1142" t="s">
        <v>417</v>
      </c>
      <c r="G1142" t="s">
        <v>238</v>
      </c>
      <c r="I1142" s="6">
        <v>501158</v>
      </c>
      <c r="J1142" s="6">
        <v>9390</v>
      </c>
      <c r="K1142" s="6">
        <v>3761</v>
      </c>
      <c r="L1142" s="6">
        <v>1248</v>
      </c>
      <c r="M1142" s="6"/>
      <c r="O1142" s="6">
        <v>0</v>
      </c>
      <c r="P1142" s="7">
        <v>5.3456195451334709</v>
      </c>
      <c r="Q1142" s="7"/>
    </row>
    <row r="1143" spans="1:17">
      <c r="A1143">
        <v>1</v>
      </c>
      <c r="B1143" t="s">
        <v>203</v>
      </c>
      <c r="C1143" t="s">
        <v>204</v>
      </c>
      <c r="D1143">
        <v>2012</v>
      </c>
      <c r="E1143" t="s">
        <v>219</v>
      </c>
      <c r="F1143" t="s">
        <v>417</v>
      </c>
      <c r="G1143" t="s">
        <v>238</v>
      </c>
      <c r="I1143" s="6">
        <v>521425</v>
      </c>
      <c r="J1143" s="6">
        <v>9652</v>
      </c>
      <c r="K1143" s="6">
        <v>3792</v>
      </c>
      <c r="L1143" s="6">
        <v>1310</v>
      </c>
      <c r="M1143" s="6"/>
      <c r="O1143" s="6">
        <v>0</v>
      </c>
      <c r="P1143" s="7">
        <v>5.2920362468236082</v>
      </c>
      <c r="Q1143" s="7"/>
    </row>
    <row r="1144" spans="1:17">
      <c r="A1144">
        <v>1</v>
      </c>
      <c r="B1144" t="s">
        <v>203</v>
      </c>
      <c r="C1144" t="s">
        <v>204</v>
      </c>
      <c r="D1144">
        <v>2013</v>
      </c>
      <c r="E1144" t="s">
        <v>219</v>
      </c>
      <c r="F1144" t="s">
        <v>417</v>
      </c>
      <c r="G1144" t="s">
        <v>238</v>
      </c>
      <c r="I1144">
        <v>502216</v>
      </c>
      <c r="J1144">
        <v>9560</v>
      </c>
      <c r="K1144">
        <v>3882</v>
      </c>
      <c r="L1144">
        <v>1320</v>
      </c>
      <c r="O1144">
        <v>0</v>
      </c>
      <c r="P1144" s="7">
        <v>5.4283415900727974</v>
      </c>
      <c r="Q1144" s="7"/>
    </row>
    <row r="1145" spans="1:17">
      <c r="A1145" s="15">
        <v>1</v>
      </c>
      <c r="B1145" s="15" t="s">
        <v>205</v>
      </c>
      <c r="C1145" s="15" t="s">
        <v>206</v>
      </c>
      <c r="D1145" s="15">
        <v>2015</v>
      </c>
      <c r="E1145" t="s">
        <v>219</v>
      </c>
      <c r="F1145" t="s">
        <v>418</v>
      </c>
      <c r="G1145" t="s">
        <v>238</v>
      </c>
      <c r="H1145" t="s">
        <v>419</v>
      </c>
      <c r="I1145" s="15">
        <v>10264</v>
      </c>
      <c r="J1145" s="15"/>
      <c r="K1145" s="15"/>
      <c r="L1145" s="15"/>
      <c r="M1145" s="15"/>
      <c r="N1145" s="15">
        <v>89107</v>
      </c>
      <c r="O1145" s="15"/>
      <c r="P1145" s="18">
        <v>11.5</v>
      </c>
      <c r="Q1145" s="18"/>
    </row>
    <row r="1146" spans="1:17">
      <c r="A1146" s="15">
        <v>1</v>
      </c>
      <c r="B1146" s="15" t="s">
        <v>207</v>
      </c>
      <c r="C1146" s="15" t="s">
        <v>208</v>
      </c>
      <c r="D1146" s="15">
        <v>2000</v>
      </c>
      <c r="E1146" s="15" t="s">
        <v>219</v>
      </c>
      <c r="F1146" s="15" t="s">
        <v>421</v>
      </c>
      <c r="G1146" s="15" t="s">
        <v>420</v>
      </c>
      <c r="H1146" s="15"/>
      <c r="I1146" s="15">
        <v>679823</v>
      </c>
      <c r="J1146" s="15"/>
      <c r="K1146" s="15"/>
      <c r="L1146" s="15"/>
      <c r="M1146" s="15"/>
      <c r="N1146" s="15"/>
      <c r="O1146" s="15">
        <v>1042</v>
      </c>
      <c r="P1146" s="49">
        <v>7.3058910016632757</v>
      </c>
      <c r="Q1146" s="49"/>
    </row>
    <row r="1147" spans="1:17">
      <c r="A1147" s="15">
        <v>1</v>
      </c>
      <c r="B1147" s="15" t="s">
        <v>207</v>
      </c>
      <c r="C1147" s="15" t="s">
        <v>208</v>
      </c>
      <c r="D1147" s="15">
        <v>2001</v>
      </c>
      <c r="E1147" s="15" t="s">
        <v>219</v>
      </c>
      <c r="F1147" s="15" t="s">
        <v>421</v>
      </c>
      <c r="G1147" s="15" t="s">
        <v>420</v>
      </c>
      <c r="H1147" s="15"/>
      <c r="I1147" s="15">
        <v>668878</v>
      </c>
      <c r="J1147" s="15"/>
      <c r="K1147" s="15"/>
      <c r="L1147" s="15"/>
      <c r="M1147" s="15"/>
      <c r="N1147" s="15"/>
      <c r="O1147" s="15">
        <v>898</v>
      </c>
      <c r="P1147" s="49">
        <v>7.3162370130842245</v>
      </c>
      <c r="Q1147" s="49"/>
    </row>
    <row r="1148" spans="1:17" s="15" customFormat="1">
      <c r="A1148" s="15">
        <v>1</v>
      </c>
      <c r="B1148" s="15" t="s">
        <v>207</v>
      </c>
      <c r="C1148" s="15" t="s">
        <v>208</v>
      </c>
      <c r="D1148" s="15">
        <v>2002</v>
      </c>
      <c r="E1148" s="15" t="s">
        <v>219</v>
      </c>
      <c r="F1148" s="15" t="s">
        <v>421</v>
      </c>
      <c r="G1148" s="15" t="s">
        <v>420</v>
      </c>
      <c r="I1148" s="15">
        <v>668096</v>
      </c>
      <c r="O1148" s="15">
        <v>6</v>
      </c>
      <c r="P1148" s="49">
        <v>7.4278914517505124</v>
      </c>
      <c r="Q1148" s="49"/>
    </row>
    <row r="1149" spans="1:17" s="15" customFormat="1">
      <c r="A1149" s="15">
        <v>1</v>
      </c>
      <c r="B1149" s="15" t="s">
        <v>207</v>
      </c>
      <c r="C1149" s="15" t="s">
        <v>208</v>
      </c>
      <c r="D1149" s="15">
        <v>2003</v>
      </c>
      <c r="E1149" s="15" t="s">
        <v>219</v>
      </c>
      <c r="F1149" s="15" t="s">
        <v>421</v>
      </c>
      <c r="G1149" s="15" t="s">
        <v>420</v>
      </c>
      <c r="I1149" s="15">
        <v>693875</v>
      </c>
      <c r="O1149" s="15">
        <v>21</v>
      </c>
      <c r="P1149" s="49">
        <v>7.3970893012074583</v>
      </c>
      <c r="Q1149" s="49"/>
    </row>
    <row r="1150" spans="1:17" s="15" customFormat="1">
      <c r="A1150" s="15">
        <v>1</v>
      </c>
      <c r="B1150" s="15" t="s">
        <v>207</v>
      </c>
      <c r="C1150" s="15" t="s">
        <v>208</v>
      </c>
      <c r="D1150" s="15">
        <v>2004</v>
      </c>
      <c r="E1150" s="15" t="s">
        <v>219</v>
      </c>
      <c r="F1150" s="15" t="s">
        <v>421</v>
      </c>
      <c r="G1150" s="15" t="s">
        <v>420</v>
      </c>
      <c r="I1150" s="15">
        <v>714425</v>
      </c>
      <c r="O1150" s="15">
        <v>25</v>
      </c>
      <c r="P1150" s="49">
        <v>7.3153695408734603</v>
      </c>
      <c r="Q1150" s="49"/>
    </row>
    <row r="1151" spans="1:17" s="15" customFormat="1">
      <c r="A1151" s="15">
        <v>1</v>
      </c>
      <c r="B1151" s="15" t="s">
        <v>207</v>
      </c>
      <c r="C1151" s="15" t="s">
        <v>208</v>
      </c>
      <c r="D1151" s="15">
        <v>2005</v>
      </c>
      <c r="E1151" s="15" t="s">
        <v>219</v>
      </c>
      <c r="F1151" s="15" t="s">
        <v>421</v>
      </c>
      <c r="G1151" s="15" t="s">
        <v>420</v>
      </c>
      <c r="I1151" s="15">
        <v>721329</v>
      </c>
      <c r="O1151" s="15">
        <v>20</v>
      </c>
      <c r="P1151" s="49">
        <v>7.4137447335330631</v>
      </c>
      <c r="Q1151" s="49"/>
    </row>
    <row r="1152" spans="1:17" s="15" customFormat="1">
      <c r="A1152" s="15">
        <v>1</v>
      </c>
      <c r="B1152" s="15" t="s">
        <v>207</v>
      </c>
      <c r="C1152" s="15" t="s">
        <v>208</v>
      </c>
      <c r="D1152" s="15">
        <v>2006</v>
      </c>
      <c r="E1152" s="15" t="s">
        <v>219</v>
      </c>
      <c r="F1152" s="15" t="s">
        <v>421</v>
      </c>
      <c r="G1152" s="15" t="s">
        <v>420</v>
      </c>
      <c r="I1152" s="15">
        <v>745694</v>
      </c>
      <c r="O1152" s="15">
        <v>50</v>
      </c>
      <c r="P1152" s="49">
        <v>7.4628653888450787</v>
      </c>
      <c r="Q1152" s="49"/>
    </row>
    <row r="1153" spans="1:17" s="15" customFormat="1">
      <c r="A1153" s="15">
        <v>1</v>
      </c>
      <c r="B1153" s="15" t="s">
        <v>207</v>
      </c>
      <c r="C1153" s="15" t="s">
        <v>208</v>
      </c>
      <c r="D1153" s="15">
        <v>2007</v>
      </c>
      <c r="E1153" s="15" t="s">
        <v>219</v>
      </c>
      <c r="F1153" s="15" t="s">
        <v>421</v>
      </c>
      <c r="G1153" s="15" t="s">
        <v>420</v>
      </c>
      <c r="I1153" s="15">
        <v>769296</v>
      </c>
      <c r="O1153" s="15">
        <v>40</v>
      </c>
      <c r="P1153" s="49">
        <v>7.0948437191260121</v>
      </c>
      <c r="Q1153" s="49"/>
    </row>
    <row r="1154" spans="1:17" s="15" customFormat="1">
      <c r="A1154" s="15">
        <v>1</v>
      </c>
      <c r="B1154" s="15" t="s">
        <v>207</v>
      </c>
      <c r="C1154" s="15" t="s">
        <v>208</v>
      </c>
      <c r="D1154" s="15">
        <v>2008</v>
      </c>
      <c r="E1154" s="15" t="s">
        <v>219</v>
      </c>
      <c r="F1154" s="15" t="s">
        <v>421</v>
      </c>
      <c r="G1154" s="15" t="s">
        <v>420</v>
      </c>
      <c r="I1154" s="15">
        <v>792192</v>
      </c>
      <c r="O1154" s="15">
        <v>78</v>
      </c>
      <c r="P1154" s="49">
        <v>7.0735387835589334</v>
      </c>
      <c r="Q1154" s="49"/>
    </row>
    <row r="1155" spans="1:17" s="15" customFormat="1">
      <c r="A1155" s="15">
        <v>1</v>
      </c>
      <c r="B1155" s="15" t="s">
        <v>207</v>
      </c>
      <c r="C1155" s="15" t="s">
        <v>208</v>
      </c>
      <c r="D1155" s="15">
        <v>2009</v>
      </c>
      <c r="E1155" s="15" t="s">
        <v>219</v>
      </c>
      <c r="F1155" s="15" t="s">
        <v>421</v>
      </c>
      <c r="G1155" s="15" t="s">
        <v>420</v>
      </c>
      <c r="I1155" s="15">
        <v>789545</v>
      </c>
      <c r="O1155" s="15">
        <v>5304</v>
      </c>
      <c r="P1155" s="49">
        <v>7.1358702235664806</v>
      </c>
      <c r="Q1155" s="49"/>
    </row>
    <row r="1156" spans="1:17" s="15" customFormat="1">
      <c r="A1156" s="15">
        <v>1</v>
      </c>
      <c r="B1156" s="15" t="s">
        <v>207</v>
      </c>
      <c r="C1156" s="15" t="s">
        <v>208</v>
      </c>
      <c r="D1156" s="15">
        <v>2010</v>
      </c>
      <c r="E1156" s="15" t="s">
        <v>219</v>
      </c>
      <c r="F1156" s="15" t="s">
        <v>421</v>
      </c>
      <c r="G1156" s="15" t="s">
        <v>420</v>
      </c>
      <c r="I1156" s="15">
        <v>806466</v>
      </c>
      <c r="O1156" s="15">
        <v>7303</v>
      </c>
      <c r="P1156" s="49">
        <v>6.950305507136842</v>
      </c>
      <c r="Q1156" s="49"/>
    </row>
    <row r="1157" spans="1:17" s="15" customFormat="1">
      <c r="A1157" s="15">
        <v>1</v>
      </c>
      <c r="B1157" s="15" t="s">
        <v>207</v>
      </c>
      <c r="C1157" s="15" t="s">
        <v>208</v>
      </c>
      <c r="D1157" s="15">
        <v>2011</v>
      </c>
      <c r="E1157" s="15" t="s">
        <v>219</v>
      </c>
      <c r="F1157" s="15" t="s">
        <v>421</v>
      </c>
      <c r="G1157" s="15" t="s">
        <v>420</v>
      </c>
      <c r="I1157" s="15">
        <v>806830</v>
      </c>
      <c r="O1157" s="15">
        <v>6440</v>
      </c>
      <c r="P1157" s="49">
        <v>7.0120736141131204</v>
      </c>
      <c r="Q1157" s="49"/>
    </row>
    <row r="1158" spans="1:17" s="15" customFormat="1">
      <c r="A1158" s="15">
        <v>1</v>
      </c>
      <c r="B1158" s="15" t="s">
        <v>207</v>
      </c>
      <c r="C1158" s="15" t="s">
        <v>208</v>
      </c>
      <c r="D1158" s="15">
        <v>2012</v>
      </c>
      <c r="E1158" s="15" t="s">
        <v>219</v>
      </c>
      <c r="F1158" s="15" t="s">
        <v>421</v>
      </c>
      <c r="G1158" s="15" t="s">
        <v>420</v>
      </c>
      <c r="I1158" s="15">
        <v>812882</v>
      </c>
      <c r="O1158" s="15">
        <v>6088</v>
      </c>
      <c r="P1158" s="49">
        <v>6.981014856332596</v>
      </c>
      <c r="Q1158" s="49"/>
    </row>
    <row r="1159" spans="1:17" s="15" customFormat="1">
      <c r="A1159" s="15">
        <v>1</v>
      </c>
      <c r="B1159" s="15" t="s">
        <v>207</v>
      </c>
      <c r="C1159" s="15" t="s">
        <v>208</v>
      </c>
      <c r="D1159" s="15">
        <v>2013</v>
      </c>
      <c r="E1159" s="15" t="s">
        <v>219</v>
      </c>
      <c r="F1159" s="15" t="s">
        <v>421</v>
      </c>
      <c r="G1159" s="15" t="s">
        <v>420</v>
      </c>
      <c r="I1159" s="15">
        <v>779002</v>
      </c>
      <c r="O1159" s="15">
        <v>50</v>
      </c>
      <c r="P1159" s="49">
        <v>6.9524811541661107</v>
      </c>
      <c r="Q1159" s="49"/>
    </row>
    <row r="1160" spans="1:17" s="15" customFormat="1">
      <c r="A1160" s="15">
        <v>1</v>
      </c>
      <c r="B1160" s="15" t="s">
        <v>207</v>
      </c>
      <c r="C1160" s="15" t="s">
        <v>208</v>
      </c>
      <c r="D1160" s="15">
        <v>2014</v>
      </c>
      <c r="E1160" s="15" t="s">
        <v>219</v>
      </c>
      <c r="F1160" s="15" t="s">
        <v>421</v>
      </c>
      <c r="G1160" s="15" t="s">
        <v>420</v>
      </c>
      <c r="I1160" s="15">
        <v>774046</v>
      </c>
      <c r="O1160" s="15">
        <v>99</v>
      </c>
      <c r="P1160" s="49">
        <v>6.9164712829173052</v>
      </c>
      <c r="Q1160" s="49"/>
    </row>
    <row r="1161" spans="1:17" s="15" customFormat="1">
      <c r="A1161" s="15">
        <v>1</v>
      </c>
      <c r="B1161" s="15" t="s">
        <v>207</v>
      </c>
      <c r="C1161" s="15" t="s">
        <v>208</v>
      </c>
      <c r="D1161" s="15">
        <v>2015</v>
      </c>
      <c r="E1161" s="15" t="s">
        <v>219</v>
      </c>
      <c r="F1161" s="15" t="s">
        <v>421</v>
      </c>
      <c r="G1161" s="15" t="s">
        <v>420</v>
      </c>
      <c r="I1161" s="15">
        <v>776832</v>
      </c>
      <c r="O1161" s="15">
        <v>62</v>
      </c>
      <c r="P1161" s="49">
        <v>6.9234104046242777</v>
      </c>
      <c r="Q1161" s="49"/>
    </row>
    <row r="1162" spans="1:17" s="15" customFormat="1">
      <c r="A1162">
        <v>1</v>
      </c>
      <c r="B1162" t="s">
        <v>209</v>
      </c>
      <c r="C1162" t="s">
        <v>210</v>
      </c>
      <c r="D1162">
        <v>2000</v>
      </c>
      <c r="E1162" t="s">
        <v>219</v>
      </c>
      <c r="F1162" t="s">
        <v>422</v>
      </c>
      <c r="G1162" s="5" t="s">
        <v>423</v>
      </c>
      <c r="H1162" t="s">
        <v>424</v>
      </c>
      <c r="I1162" s="6">
        <v>4058814</v>
      </c>
      <c r="J1162" s="6">
        <v>118760</v>
      </c>
      <c r="K1162" s="6">
        <v>57967</v>
      </c>
      <c r="L1162" s="6">
        <v>28749</v>
      </c>
      <c r="M1162" s="6"/>
      <c r="N1162"/>
      <c r="O1162" s="6">
        <v>4841</v>
      </c>
      <c r="P1162" s="7">
        <v>7.5735580873380268</v>
      </c>
      <c r="Q1162" s="7"/>
    </row>
    <row r="1163" spans="1:17">
      <c r="A1163">
        <v>1</v>
      </c>
      <c r="B1163" t="s">
        <v>209</v>
      </c>
      <c r="C1163" t="s">
        <v>210</v>
      </c>
      <c r="D1163">
        <v>2001</v>
      </c>
      <c r="E1163" t="s">
        <v>219</v>
      </c>
      <c r="F1163" t="s">
        <v>422</v>
      </c>
      <c r="G1163" s="5" t="s">
        <v>423</v>
      </c>
      <c r="H1163" t="s">
        <v>424</v>
      </c>
      <c r="I1163" s="6">
        <v>4025933</v>
      </c>
      <c r="J1163" s="6">
        <v>118658</v>
      </c>
      <c r="K1163" s="6">
        <v>57854</v>
      </c>
      <c r="L1163" s="6">
        <v>28604</v>
      </c>
      <c r="M1163" s="6"/>
      <c r="O1163" s="6">
        <v>3179</v>
      </c>
      <c r="P1163" s="7">
        <v>7.6750156733421937</v>
      </c>
      <c r="Q1163" s="7"/>
    </row>
    <row r="1164" spans="1:17">
      <c r="A1164">
        <v>1</v>
      </c>
      <c r="B1164" t="s">
        <v>209</v>
      </c>
      <c r="C1164" t="s">
        <v>210</v>
      </c>
      <c r="D1164">
        <v>2002</v>
      </c>
      <c r="E1164" t="s">
        <v>219</v>
      </c>
      <c r="F1164" t="s">
        <v>422</v>
      </c>
      <c r="G1164" s="5" t="s">
        <v>423</v>
      </c>
      <c r="H1164" t="s">
        <v>424</v>
      </c>
      <c r="I1164" s="6">
        <v>4021726</v>
      </c>
      <c r="J1164" s="6">
        <v>120196</v>
      </c>
      <c r="K1164" s="6">
        <v>58544</v>
      </c>
      <c r="L1164" s="6">
        <v>29113</v>
      </c>
      <c r="M1164" s="6"/>
      <c r="O1164" s="6">
        <v>2992</v>
      </c>
      <c r="P1164" s="7">
        <v>7.815321939695437</v>
      </c>
      <c r="Q1164" s="7"/>
    </row>
    <row r="1165" spans="1:17">
      <c r="A1165">
        <v>1</v>
      </c>
      <c r="B1165" t="s">
        <v>209</v>
      </c>
      <c r="C1165" t="s">
        <v>210</v>
      </c>
      <c r="D1165">
        <v>2003</v>
      </c>
      <c r="E1165" t="s">
        <v>219</v>
      </c>
      <c r="F1165" t="s">
        <v>422</v>
      </c>
      <c r="G1165" s="5" t="s">
        <v>423</v>
      </c>
      <c r="H1165" t="s">
        <v>424</v>
      </c>
      <c r="I1165" s="6">
        <v>4089950</v>
      </c>
      <c r="J1165" s="6">
        <v>123008</v>
      </c>
      <c r="K1165" s="6">
        <v>59217</v>
      </c>
      <c r="L1165" s="6">
        <v>29287</v>
      </c>
      <c r="M1165" s="6"/>
      <c r="O1165" s="6">
        <v>3600</v>
      </c>
      <c r="P1165" s="7">
        <v>7.9304024373829938</v>
      </c>
      <c r="Q1165" s="7"/>
    </row>
    <row r="1166" spans="1:17">
      <c r="A1166">
        <v>1</v>
      </c>
      <c r="B1166" t="s">
        <v>209</v>
      </c>
      <c r="C1166" t="s">
        <v>210</v>
      </c>
      <c r="D1166">
        <v>2004</v>
      </c>
      <c r="E1166" t="s">
        <v>219</v>
      </c>
      <c r="F1166" t="s">
        <v>422</v>
      </c>
      <c r="G1166" s="5" t="s">
        <v>423</v>
      </c>
      <c r="H1166" t="s">
        <v>424</v>
      </c>
      <c r="I1166" s="6">
        <v>4112052</v>
      </c>
      <c r="J1166" s="6">
        <v>126331</v>
      </c>
      <c r="K1166" s="6">
        <v>60640</v>
      </c>
      <c r="L1166" s="6">
        <v>29715</v>
      </c>
      <c r="M1166" s="6"/>
      <c r="O1166" s="6">
        <v>3809</v>
      </c>
      <c r="P1166" s="7">
        <v>8.0757637754144529</v>
      </c>
      <c r="Q1166" s="7"/>
    </row>
    <row r="1167" spans="1:17">
      <c r="A1167">
        <v>1</v>
      </c>
      <c r="B1167" t="s">
        <v>209</v>
      </c>
      <c r="C1167" t="s">
        <v>210</v>
      </c>
      <c r="D1167">
        <v>2005</v>
      </c>
      <c r="E1167" t="s">
        <v>219</v>
      </c>
      <c r="F1167" t="s">
        <v>422</v>
      </c>
      <c r="G1167" s="5" t="s">
        <v>423</v>
      </c>
      <c r="H1167" t="s">
        <v>424</v>
      </c>
      <c r="I1167" s="6">
        <v>4138349</v>
      </c>
      <c r="J1167" s="6">
        <v>128241</v>
      </c>
      <c r="K1167" s="6">
        <v>61788</v>
      </c>
      <c r="L1167" s="6">
        <v>30463</v>
      </c>
      <c r="M1167" s="6"/>
      <c r="O1167" s="6">
        <v>3979</v>
      </c>
      <c r="P1167" s="7">
        <v>8.1890348469053329</v>
      </c>
      <c r="Q1167" s="7"/>
    </row>
    <row r="1168" spans="1:17">
      <c r="A1168">
        <v>1</v>
      </c>
      <c r="B1168" t="s">
        <v>209</v>
      </c>
      <c r="C1168" t="s">
        <v>210</v>
      </c>
      <c r="D1168">
        <v>2006</v>
      </c>
      <c r="E1168" t="s">
        <v>219</v>
      </c>
      <c r="F1168" t="s">
        <v>422</v>
      </c>
      <c r="G1168" s="5" t="s">
        <v>423</v>
      </c>
      <c r="H1168" t="s">
        <v>424</v>
      </c>
      <c r="I1168" s="6">
        <v>4265555</v>
      </c>
      <c r="J1168" s="6">
        <v>132746</v>
      </c>
      <c r="K1168" s="6">
        <v>63309</v>
      </c>
      <c r="L1168" s="6">
        <v>30792</v>
      </c>
      <c r="M1168" s="6"/>
      <c r="O1168" s="6">
        <v>4707</v>
      </c>
      <c r="P1168" s="7">
        <v>8.2606560947492138</v>
      </c>
      <c r="Q1168" s="7"/>
    </row>
    <row r="1169" spans="1:17">
      <c r="A1169">
        <v>1</v>
      </c>
      <c r="B1169" t="s">
        <v>209</v>
      </c>
      <c r="C1169" t="s">
        <v>210</v>
      </c>
      <c r="D1169">
        <v>2007</v>
      </c>
      <c r="E1169" t="s">
        <v>219</v>
      </c>
      <c r="F1169" t="s">
        <v>422</v>
      </c>
      <c r="G1169" s="5" t="s">
        <v>423</v>
      </c>
      <c r="H1169" t="s">
        <v>424</v>
      </c>
      <c r="I1169" s="6">
        <v>4316233</v>
      </c>
      <c r="J1169" s="6">
        <v>133162</v>
      </c>
      <c r="K1169" s="6">
        <v>64222</v>
      </c>
      <c r="L1169" s="6">
        <v>31401</v>
      </c>
      <c r="M1169" s="6"/>
      <c r="O1169" s="6">
        <v>4590</v>
      </c>
      <c r="P1169" s="7">
        <v>8.2180505204164636</v>
      </c>
      <c r="Q1169" s="7"/>
    </row>
    <row r="1170" spans="1:17">
      <c r="A1170">
        <v>1</v>
      </c>
      <c r="B1170" t="s">
        <v>209</v>
      </c>
      <c r="C1170" t="s">
        <v>210</v>
      </c>
      <c r="D1170">
        <v>2008</v>
      </c>
      <c r="E1170" t="s">
        <v>219</v>
      </c>
      <c r="F1170" t="s">
        <v>422</v>
      </c>
      <c r="G1170" s="5" t="s">
        <v>423</v>
      </c>
      <c r="H1170" t="s">
        <v>424</v>
      </c>
      <c r="I1170" s="6">
        <v>4247694</v>
      </c>
      <c r="J1170" s="6">
        <v>128913</v>
      </c>
      <c r="K1170" s="6">
        <v>61773</v>
      </c>
      <c r="L1170" s="6">
        <v>29873</v>
      </c>
      <c r="M1170" s="6"/>
      <c r="O1170" s="6">
        <v>4361</v>
      </c>
      <c r="P1170" s="7">
        <v>8.1824594016071792</v>
      </c>
      <c r="Q1170" s="7"/>
    </row>
    <row r="1171" spans="1:17">
      <c r="A1171">
        <v>1</v>
      </c>
      <c r="B1171" t="s">
        <v>209</v>
      </c>
      <c r="C1171" t="s">
        <v>210</v>
      </c>
      <c r="D1171">
        <v>2009</v>
      </c>
      <c r="E1171" t="s">
        <v>219</v>
      </c>
      <c r="F1171" t="s">
        <v>422</v>
      </c>
      <c r="G1171" s="5" t="s">
        <v>423</v>
      </c>
      <c r="H1171" t="s">
        <v>424</v>
      </c>
      <c r="I1171" s="6">
        <v>4130665</v>
      </c>
      <c r="J1171" s="6">
        <v>125520</v>
      </c>
      <c r="K1171" s="6">
        <v>59917</v>
      </c>
      <c r="L1171" s="6">
        <v>29027</v>
      </c>
      <c r="M1171" s="6"/>
      <c r="O1171" s="6">
        <v>4028</v>
      </c>
      <c r="P1171" s="7">
        <v>8.1603252236627544</v>
      </c>
      <c r="Q1171" s="7"/>
    </row>
    <row r="1172" spans="1:17">
      <c r="A1172">
        <v>1</v>
      </c>
      <c r="B1172" t="s">
        <v>209</v>
      </c>
      <c r="C1172" t="s">
        <v>210</v>
      </c>
      <c r="D1172">
        <v>2010</v>
      </c>
      <c r="E1172" t="s">
        <v>219</v>
      </c>
      <c r="F1172" t="s">
        <v>422</v>
      </c>
      <c r="G1172" s="5" t="s">
        <v>423</v>
      </c>
      <c r="H1172" t="s">
        <v>424</v>
      </c>
      <c r="I1172" s="6">
        <v>3999386</v>
      </c>
      <c r="J1172" s="6">
        <v>121268</v>
      </c>
      <c r="K1172" s="6">
        <v>57841</v>
      </c>
      <c r="L1172" s="6">
        <v>27995</v>
      </c>
      <c r="M1172" s="6"/>
      <c r="O1172" s="6">
        <v>3964</v>
      </c>
      <c r="P1172" s="7">
        <v>8.1484008447668366</v>
      </c>
      <c r="Q1172" s="7"/>
    </row>
    <row r="1173" spans="1:17">
      <c r="A1173">
        <v>1</v>
      </c>
      <c r="B1173" t="s">
        <v>209</v>
      </c>
      <c r="C1173" t="s">
        <v>210</v>
      </c>
      <c r="D1173">
        <v>2011</v>
      </c>
      <c r="E1173" t="s">
        <v>219</v>
      </c>
      <c r="F1173" t="s">
        <v>422</v>
      </c>
      <c r="G1173" s="5" t="s">
        <v>423</v>
      </c>
      <c r="H1173" t="s">
        <v>424</v>
      </c>
      <c r="I1173">
        <v>3953590</v>
      </c>
      <c r="J1173">
        <v>119258</v>
      </c>
      <c r="K1173">
        <v>56754</v>
      </c>
      <c r="L1173">
        <v>27231</v>
      </c>
      <c r="O1173">
        <v>4570</v>
      </c>
      <c r="P1173" s="7">
        <v>8.0959579845126139</v>
      </c>
      <c r="Q1173" s="7"/>
    </row>
    <row r="1174" spans="1:17">
      <c r="A1174">
        <v>1</v>
      </c>
      <c r="B1174" t="s">
        <v>209</v>
      </c>
      <c r="C1174" t="s">
        <v>210</v>
      </c>
      <c r="D1174">
        <v>2012</v>
      </c>
      <c r="E1174" t="s">
        <v>219</v>
      </c>
      <c r="F1174" t="s">
        <v>422</v>
      </c>
      <c r="G1174" s="5" t="s">
        <v>423</v>
      </c>
      <c r="H1174" t="s">
        <v>424</v>
      </c>
      <c r="I1174">
        <v>3952841</v>
      </c>
      <c r="J1174">
        <v>117751</v>
      </c>
      <c r="K1174">
        <v>56252</v>
      </c>
      <c r="L1174">
        <v>27379</v>
      </c>
      <c r="O1174">
        <v>4008</v>
      </c>
      <c r="P1174" s="7">
        <v>7.9949949769970008</v>
      </c>
      <c r="Q1174" s="7"/>
    </row>
    <row r="1175" spans="1:17">
      <c r="A1175">
        <v>1</v>
      </c>
      <c r="B1175" t="s">
        <v>209</v>
      </c>
      <c r="C1175" t="s">
        <v>210</v>
      </c>
      <c r="D1175">
        <v>2013</v>
      </c>
      <c r="E1175" t="s">
        <v>219</v>
      </c>
      <c r="F1175" t="s">
        <v>422</v>
      </c>
      <c r="G1175" s="5" t="s">
        <v>423</v>
      </c>
      <c r="H1175" t="s">
        <v>424</v>
      </c>
      <c r="I1175">
        <v>3932181</v>
      </c>
      <c r="J1175">
        <v>116696</v>
      </c>
      <c r="K1175">
        <v>55458</v>
      </c>
      <c r="L1175">
        <v>26811</v>
      </c>
      <c r="O1175">
        <v>4449</v>
      </c>
      <c r="P1175" s="7">
        <v>8.0224159896856513</v>
      </c>
      <c r="Q1175" s="7"/>
    </row>
    <row r="1176" spans="1:17">
      <c r="A1176">
        <v>1</v>
      </c>
      <c r="B1176" t="s">
        <v>209</v>
      </c>
      <c r="C1176" t="s">
        <v>210</v>
      </c>
      <c r="D1176">
        <v>2014</v>
      </c>
      <c r="E1176" t="s">
        <v>219</v>
      </c>
      <c r="F1176" t="s">
        <v>422</v>
      </c>
      <c r="G1176" s="5" t="s">
        <v>423</v>
      </c>
      <c r="H1176" t="s">
        <v>424</v>
      </c>
      <c r="I1176">
        <v>3988076</v>
      </c>
      <c r="J1176">
        <v>117939</v>
      </c>
      <c r="K1176">
        <v>55947</v>
      </c>
      <c r="L1176">
        <v>26657</v>
      </c>
      <c r="O1176">
        <v>3270</v>
      </c>
      <c r="P1176" s="7">
        <v>8.0015689596933939</v>
      </c>
      <c r="Q1176" s="7"/>
    </row>
    <row r="1177" spans="1:17">
      <c r="A1177">
        <v>1</v>
      </c>
      <c r="B1177" t="s">
        <v>209</v>
      </c>
      <c r="C1177" t="s">
        <v>210</v>
      </c>
      <c r="D1177">
        <v>2015</v>
      </c>
      <c r="E1177" t="s">
        <v>219</v>
      </c>
      <c r="F1177" t="s">
        <v>422</v>
      </c>
      <c r="G1177" s="5" t="s">
        <v>423</v>
      </c>
      <c r="H1177" t="s">
        <v>424</v>
      </c>
      <c r="I1177">
        <v>3978497</v>
      </c>
      <c r="J1177">
        <v>118454</v>
      </c>
      <c r="K1177">
        <v>55592</v>
      </c>
      <c r="L1177">
        <v>26552</v>
      </c>
      <c r="O1177">
        <v>3621</v>
      </c>
      <c r="P1177" s="7">
        <v>8.0724279197640367</v>
      </c>
      <c r="Q1177" s="7"/>
    </row>
    <row r="1178" spans="1:17">
      <c r="A1178">
        <v>1</v>
      </c>
      <c r="B1178" t="s">
        <v>211</v>
      </c>
      <c r="C1178" t="s">
        <v>212</v>
      </c>
      <c r="D1178">
        <v>2000</v>
      </c>
      <c r="E1178" t="s">
        <v>219</v>
      </c>
      <c r="F1178" t="s">
        <v>426</v>
      </c>
      <c r="G1178" s="5" t="s">
        <v>425</v>
      </c>
      <c r="H1178" t="s">
        <v>427</v>
      </c>
      <c r="I1178" s="6">
        <v>52770</v>
      </c>
      <c r="J1178" s="6">
        <v>1374</v>
      </c>
      <c r="K1178" s="6">
        <v>608</v>
      </c>
      <c r="L1178" s="6">
        <v>198</v>
      </c>
      <c r="M1178" s="6"/>
      <c r="O1178" s="6">
        <v>248</v>
      </c>
      <c r="P1178" s="7">
        <v>7.6139522485815476</v>
      </c>
      <c r="Q1178" s="7"/>
    </row>
    <row r="1179" spans="1:17">
      <c r="A1179">
        <v>1</v>
      </c>
      <c r="B1179" t="s">
        <v>211</v>
      </c>
      <c r="C1179" t="s">
        <v>212</v>
      </c>
      <c r="D1179">
        <v>2001</v>
      </c>
      <c r="E1179" t="s">
        <v>219</v>
      </c>
      <c r="F1179" t="s">
        <v>426</v>
      </c>
      <c r="G1179" s="5" t="s">
        <v>425</v>
      </c>
      <c r="H1179" t="s">
        <v>427</v>
      </c>
      <c r="I1179" s="6">
        <v>51960</v>
      </c>
      <c r="J1179" s="6">
        <v>1459</v>
      </c>
      <c r="K1179" s="6">
        <v>613</v>
      </c>
      <c r="L1179" s="6">
        <v>201</v>
      </c>
      <c r="M1179" s="6"/>
      <c r="O1179" s="6">
        <v>219</v>
      </c>
      <c r="P1179" s="7">
        <v>8.2449121586362839</v>
      </c>
      <c r="Q1179" s="7"/>
    </row>
    <row r="1180" spans="1:17">
      <c r="A1180">
        <v>1</v>
      </c>
      <c r="B1180" t="s">
        <v>211</v>
      </c>
      <c r="C1180" t="s">
        <v>212</v>
      </c>
      <c r="D1180">
        <v>2002</v>
      </c>
      <c r="E1180" t="s">
        <v>219</v>
      </c>
      <c r="F1180" t="s">
        <v>426</v>
      </c>
      <c r="G1180" s="5" t="s">
        <v>425</v>
      </c>
      <c r="H1180" t="s">
        <v>427</v>
      </c>
      <c r="I1180" s="6">
        <v>51997</v>
      </c>
      <c r="J1180" s="6">
        <v>1442</v>
      </c>
      <c r="K1180" s="6">
        <v>629</v>
      </c>
      <c r="L1180" s="6">
        <v>234</v>
      </c>
      <c r="M1180" s="6"/>
      <c r="O1180" s="6">
        <v>190</v>
      </c>
      <c r="P1180" s="7">
        <v>8.0799891906499131</v>
      </c>
      <c r="Q1180" s="7"/>
    </row>
    <row r="1181" spans="1:17">
      <c r="A1181">
        <v>1</v>
      </c>
      <c r="B1181" t="s">
        <v>211</v>
      </c>
      <c r="C1181" t="s">
        <v>212</v>
      </c>
      <c r="D1181">
        <v>2003</v>
      </c>
      <c r="E1181" t="s">
        <v>219</v>
      </c>
      <c r="F1181" t="s">
        <v>426</v>
      </c>
      <c r="G1181" s="5" t="s">
        <v>425</v>
      </c>
      <c r="H1181" t="s">
        <v>427</v>
      </c>
      <c r="I1181" s="6">
        <v>50633</v>
      </c>
      <c r="J1181" s="6">
        <v>1529</v>
      </c>
      <c r="K1181" s="6">
        <v>629</v>
      </c>
      <c r="L1181" s="6">
        <v>231</v>
      </c>
      <c r="M1181" s="6"/>
      <c r="O1181" s="6">
        <v>303</v>
      </c>
      <c r="P1181" s="7">
        <v>9.1376912378303192</v>
      </c>
      <c r="Q1181" s="7"/>
    </row>
    <row r="1182" spans="1:17">
      <c r="A1182">
        <v>1</v>
      </c>
      <c r="B1182" t="s">
        <v>211</v>
      </c>
      <c r="C1182" t="s">
        <v>212</v>
      </c>
      <c r="D1182">
        <v>2004</v>
      </c>
      <c r="E1182" t="s">
        <v>219</v>
      </c>
      <c r="F1182" t="s">
        <v>426</v>
      </c>
      <c r="G1182" s="5" t="s">
        <v>425</v>
      </c>
      <c r="H1182" t="s">
        <v>427</v>
      </c>
      <c r="I1182" s="6">
        <v>50052</v>
      </c>
      <c r="J1182" s="6">
        <v>1492</v>
      </c>
      <c r="K1182" s="6">
        <v>603</v>
      </c>
      <c r="L1182" s="6">
        <v>191</v>
      </c>
      <c r="M1182" s="6"/>
      <c r="O1182" s="6">
        <v>531</v>
      </c>
      <c r="P1182" s="7">
        <v>8.7417459259708004</v>
      </c>
      <c r="Q1182" s="7"/>
    </row>
    <row r="1183" spans="1:17">
      <c r="A1183">
        <v>1</v>
      </c>
      <c r="B1183" t="s">
        <v>211</v>
      </c>
      <c r="C1183" t="s">
        <v>212</v>
      </c>
      <c r="D1183">
        <v>2005</v>
      </c>
      <c r="E1183" t="s">
        <v>219</v>
      </c>
      <c r="F1183" t="s">
        <v>426</v>
      </c>
      <c r="G1183" s="5" t="s">
        <v>425</v>
      </c>
      <c r="H1183" t="s">
        <v>427</v>
      </c>
      <c r="I1183" s="6">
        <v>47150</v>
      </c>
      <c r="J1183" s="6">
        <v>1341</v>
      </c>
      <c r="K1183" s="6">
        <v>569</v>
      </c>
      <c r="L1183" s="6">
        <v>204</v>
      </c>
      <c r="M1183" s="6"/>
      <c r="O1183" s="6">
        <v>561</v>
      </c>
      <c r="P1183" s="7">
        <v>8.7338212882869346</v>
      </c>
      <c r="Q1183" s="7"/>
    </row>
    <row r="1184" spans="1:17">
      <c r="A1184">
        <v>1</v>
      </c>
      <c r="B1184" t="s">
        <v>211</v>
      </c>
      <c r="C1184" t="s">
        <v>212</v>
      </c>
      <c r="D1184">
        <v>2006</v>
      </c>
      <c r="E1184" t="s">
        <v>219</v>
      </c>
      <c r="F1184" t="s">
        <v>426</v>
      </c>
      <c r="G1184" s="5" t="s">
        <v>425</v>
      </c>
      <c r="H1184" t="s">
        <v>427</v>
      </c>
      <c r="I1184" s="6">
        <v>47236</v>
      </c>
      <c r="J1184" s="6">
        <v>1328</v>
      </c>
      <c r="K1184" s="6">
        <v>569</v>
      </c>
      <c r="L1184" s="6">
        <v>195</v>
      </c>
      <c r="M1184" s="6"/>
      <c r="O1184" s="6">
        <v>540</v>
      </c>
      <c r="P1184" s="7">
        <v>8.4996573582319677</v>
      </c>
      <c r="Q1184" s="7"/>
    </row>
    <row r="1185" spans="1:17">
      <c r="A1185">
        <v>1</v>
      </c>
      <c r="B1185" t="s">
        <v>211</v>
      </c>
      <c r="C1185" t="s">
        <v>212</v>
      </c>
      <c r="D1185">
        <v>2007</v>
      </c>
      <c r="E1185" t="s">
        <v>219</v>
      </c>
      <c r="F1185" t="s">
        <v>426</v>
      </c>
      <c r="G1185" s="5" t="s">
        <v>425</v>
      </c>
      <c r="H1185" t="s">
        <v>427</v>
      </c>
      <c r="I1185" s="6">
        <v>47372</v>
      </c>
      <c r="J1185" s="6">
        <v>1394</v>
      </c>
      <c r="K1185" s="6">
        <v>607</v>
      </c>
      <c r="L1185" s="6">
        <v>219</v>
      </c>
      <c r="M1185" s="6"/>
      <c r="O1185" s="6">
        <v>519</v>
      </c>
      <c r="P1185" s="7">
        <v>8.4156830939320866</v>
      </c>
      <c r="Q1185" s="7"/>
    </row>
    <row r="1186" spans="1:17">
      <c r="A1186">
        <v>1</v>
      </c>
      <c r="B1186" t="s">
        <v>211</v>
      </c>
      <c r="C1186" t="s">
        <v>212</v>
      </c>
      <c r="D1186">
        <v>2008</v>
      </c>
      <c r="E1186" t="s">
        <v>219</v>
      </c>
      <c r="F1186" t="s">
        <v>426</v>
      </c>
      <c r="G1186" s="5" t="s">
        <v>425</v>
      </c>
      <c r="H1186" t="s">
        <v>427</v>
      </c>
      <c r="I1186" s="6">
        <v>47428</v>
      </c>
      <c r="J1186" s="6">
        <v>1400</v>
      </c>
      <c r="K1186" s="6">
        <v>559</v>
      </c>
      <c r="L1186" s="6">
        <v>181</v>
      </c>
      <c r="M1186" s="6"/>
      <c r="O1186" s="6">
        <v>256</v>
      </c>
      <c r="P1186" s="7">
        <v>8.3566522513355377</v>
      </c>
      <c r="Q1186" s="7"/>
    </row>
    <row r="1187" spans="1:17">
      <c r="A1187">
        <v>1</v>
      </c>
      <c r="B1187" t="s">
        <v>211</v>
      </c>
      <c r="C1187" t="s">
        <v>212</v>
      </c>
      <c r="D1187">
        <v>2009</v>
      </c>
      <c r="E1187" t="s">
        <v>219</v>
      </c>
      <c r="F1187" t="s">
        <v>426</v>
      </c>
      <c r="G1187" s="5" t="s">
        <v>425</v>
      </c>
      <c r="H1187" t="s">
        <v>427</v>
      </c>
      <c r="I1187" s="6">
        <v>47152</v>
      </c>
      <c r="J1187" s="6">
        <v>1381</v>
      </c>
      <c r="K1187" s="6">
        <v>598</v>
      </c>
      <c r="L1187" s="6">
        <v>205</v>
      </c>
      <c r="M1187" s="6"/>
      <c r="O1187" s="6">
        <v>447</v>
      </c>
      <c r="P1187" s="7">
        <v>8.4423509260250515</v>
      </c>
      <c r="Q1187" s="7"/>
    </row>
    <row r="1188" spans="1:17">
      <c r="A1188">
        <v>1</v>
      </c>
      <c r="B1188" t="s">
        <v>211</v>
      </c>
      <c r="C1188" t="s">
        <v>212</v>
      </c>
      <c r="D1188">
        <v>2010</v>
      </c>
      <c r="E1188" t="s">
        <v>219</v>
      </c>
      <c r="F1188" t="s">
        <v>426</v>
      </c>
      <c r="G1188" s="5" t="s">
        <v>425</v>
      </c>
      <c r="H1188" t="s">
        <v>427</v>
      </c>
      <c r="I1188" s="6">
        <v>47420</v>
      </c>
      <c r="J1188" s="6">
        <v>1359</v>
      </c>
      <c r="K1188" s="6">
        <v>574</v>
      </c>
      <c r="L1188" s="6">
        <v>180</v>
      </c>
      <c r="M1188" s="6"/>
      <c r="O1188" s="6">
        <v>272</v>
      </c>
      <c r="P1188" s="7">
        <v>8.261219988122507</v>
      </c>
      <c r="Q1188" s="7"/>
    </row>
    <row r="1189" spans="1:17">
      <c r="A1189">
        <v>1</v>
      </c>
      <c r="B1189" t="s">
        <v>211</v>
      </c>
      <c r="C1189" t="s">
        <v>212</v>
      </c>
      <c r="D1189">
        <v>2011</v>
      </c>
      <c r="E1189" t="s">
        <v>219</v>
      </c>
      <c r="F1189" t="s">
        <v>426</v>
      </c>
      <c r="G1189" s="5" t="s">
        <v>425</v>
      </c>
      <c r="H1189" t="s">
        <v>427</v>
      </c>
      <c r="I1189" s="6">
        <v>46712</v>
      </c>
      <c r="J1189" s="6">
        <v>1423</v>
      </c>
      <c r="K1189" s="6">
        <v>617</v>
      </c>
      <c r="L1189" s="6">
        <v>234</v>
      </c>
      <c r="M1189" s="6"/>
      <c r="O1189" s="6">
        <v>100</v>
      </c>
      <c r="P1189" s="7">
        <v>8.3197459881575568</v>
      </c>
      <c r="Q1189" s="7"/>
    </row>
    <row r="1190" spans="1:17">
      <c r="A1190">
        <v>1</v>
      </c>
      <c r="B1190" t="s">
        <v>211</v>
      </c>
      <c r="C1190" t="s">
        <v>212</v>
      </c>
      <c r="D1190">
        <v>2012</v>
      </c>
      <c r="E1190" t="s">
        <v>219</v>
      </c>
      <c r="F1190" t="s">
        <v>426</v>
      </c>
      <c r="G1190" s="5" t="s">
        <v>425</v>
      </c>
      <c r="H1190" t="s">
        <v>427</v>
      </c>
      <c r="I1190" s="6">
        <v>48059</v>
      </c>
      <c r="J1190" s="6">
        <v>1399</v>
      </c>
      <c r="K1190" s="6">
        <v>623</v>
      </c>
      <c r="L1190" s="6">
        <v>212</v>
      </c>
      <c r="M1190" s="6"/>
      <c r="O1190" s="6">
        <v>20</v>
      </c>
      <c r="P1190" s="7">
        <v>8.0705260309332001</v>
      </c>
      <c r="Q1190" s="7"/>
    </row>
    <row r="1191" spans="1:17">
      <c r="A1191">
        <v>1</v>
      </c>
      <c r="B1191" t="s">
        <v>211</v>
      </c>
      <c r="C1191" t="s">
        <v>212</v>
      </c>
      <c r="D1191">
        <v>2013</v>
      </c>
      <c r="E1191" t="s">
        <v>219</v>
      </c>
      <c r="F1191" t="s">
        <v>426</v>
      </c>
      <c r="G1191" s="5" t="s">
        <v>425</v>
      </c>
      <c r="H1191" t="s">
        <v>427</v>
      </c>
      <c r="I1191" s="6">
        <v>48681</v>
      </c>
      <c r="J1191" s="6">
        <v>1319</v>
      </c>
      <c r="K1191" s="6">
        <v>565</v>
      </c>
      <c r="L1191" s="6">
        <v>198</v>
      </c>
      <c r="M1191" s="6"/>
      <c r="O1191" s="6">
        <v>23</v>
      </c>
      <c r="P1191" s="7">
        <v>7.6246454848123628</v>
      </c>
      <c r="Q1191" s="7"/>
    </row>
    <row r="1192" spans="1:17">
      <c r="A1192">
        <v>1</v>
      </c>
      <c r="B1192" t="s">
        <v>211</v>
      </c>
      <c r="C1192" t="s">
        <v>212</v>
      </c>
      <c r="D1192">
        <v>2014</v>
      </c>
      <c r="E1192" t="s">
        <v>219</v>
      </c>
      <c r="F1192" t="s">
        <v>426</v>
      </c>
      <c r="G1192" s="5" t="s">
        <v>425</v>
      </c>
      <c r="H1192" t="s">
        <v>427</v>
      </c>
      <c r="I1192" s="6">
        <v>48368</v>
      </c>
      <c r="J1192" s="6">
        <v>1323</v>
      </c>
      <c r="K1192" s="6">
        <v>586</v>
      </c>
      <c r="L1192" s="6">
        <v>216</v>
      </c>
      <c r="M1192" s="6"/>
      <c r="O1192" s="6">
        <v>11</v>
      </c>
      <c r="P1192" s="7">
        <v>7.5397563951444466</v>
      </c>
      <c r="Q1192" s="7"/>
    </row>
    <row r="1193" spans="1:17">
      <c r="A1193">
        <v>1</v>
      </c>
      <c r="B1193" t="s">
        <v>211</v>
      </c>
      <c r="C1193" t="s">
        <v>212</v>
      </c>
      <c r="D1193">
        <v>2015</v>
      </c>
      <c r="E1193" t="s">
        <v>219</v>
      </c>
      <c r="F1193" t="s">
        <v>426</v>
      </c>
      <c r="G1193" s="5" t="s">
        <v>425</v>
      </c>
      <c r="H1193" t="s">
        <v>427</v>
      </c>
      <c r="I1193" s="6">
        <v>48926</v>
      </c>
      <c r="J1193" s="6">
        <v>1344</v>
      </c>
      <c r="K1193" s="6">
        <v>602</v>
      </c>
      <c r="L1193" s="6">
        <v>212</v>
      </c>
      <c r="M1193" s="6"/>
      <c r="O1193" s="6">
        <v>31</v>
      </c>
      <c r="P1193" s="7">
        <v>7.6694958584722359</v>
      </c>
      <c r="Q1193" s="7"/>
    </row>
    <row r="1194" spans="1:17">
      <c r="A1194" s="15">
        <v>2</v>
      </c>
      <c r="B1194" s="15" t="s">
        <v>213</v>
      </c>
      <c r="C1194" s="15" t="s">
        <v>214</v>
      </c>
      <c r="D1194" s="15">
        <v>2000</v>
      </c>
      <c r="E1194" s="15" t="s">
        <v>219</v>
      </c>
      <c r="F1194" s="15" t="s">
        <v>260</v>
      </c>
      <c r="G1194" s="15" t="s">
        <v>261</v>
      </c>
      <c r="H1194" s="15"/>
      <c r="I1194" s="9">
        <v>527580</v>
      </c>
      <c r="J1194" s="9"/>
      <c r="K1194" s="9"/>
      <c r="L1194" s="9"/>
      <c r="M1194" s="9"/>
      <c r="N1194" s="15"/>
      <c r="O1194" s="9"/>
      <c r="P1194" s="18">
        <v>4.6899048485537742</v>
      </c>
      <c r="Q1194" s="18"/>
    </row>
    <row r="1195" spans="1:17">
      <c r="A1195" s="15">
        <v>2</v>
      </c>
      <c r="B1195" s="15" t="s">
        <v>213</v>
      </c>
      <c r="C1195" s="15" t="s">
        <v>214</v>
      </c>
      <c r="D1195" s="15">
        <v>2001</v>
      </c>
      <c r="E1195" s="15" t="s">
        <v>219</v>
      </c>
      <c r="F1195" s="15" t="s">
        <v>260</v>
      </c>
      <c r="G1195" s="15" t="s">
        <v>261</v>
      </c>
      <c r="H1195" s="15"/>
      <c r="I1195" s="9">
        <v>512950</v>
      </c>
      <c r="J1195" s="9"/>
      <c r="K1195" s="9"/>
      <c r="L1195" s="9"/>
      <c r="M1195" s="9"/>
      <c r="N1195" s="15"/>
      <c r="O1195" s="9"/>
      <c r="P1195" s="18">
        <v>4.5764694414660303</v>
      </c>
      <c r="Q1195" s="18"/>
    </row>
    <row r="1196" spans="1:17">
      <c r="A1196" s="15">
        <v>2</v>
      </c>
      <c r="B1196" s="15" t="s">
        <v>213</v>
      </c>
      <c r="C1196" s="15" t="s">
        <v>214</v>
      </c>
      <c r="D1196" s="15">
        <v>2002</v>
      </c>
      <c r="E1196" s="15" t="s">
        <v>219</v>
      </c>
      <c r="F1196" s="15" t="s">
        <v>260</v>
      </c>
      <c r="G1196" s="15" t="s">
        <v>261</v>
      </c>
      <c r="H1196" s="15"/>
      <c r="I1196" s="9">
        <v>532511</v>
      </c>
      <c r="J1196" s="9"/>
      <c r="K1196" s="9"/>
      <c r="L1196" s="9"/>
      <c r="M1196" s="9"/>
      <c r="N1196" s="15"/>
      <c r="O1196" s="9"/>
      <c r="P1196" s="18">
        <v>4.6102334036292207</v>
      </c>
      <c r="Q1196" s="18"/>
    </row>
    <row r="1197" spans="1:17">
      <c r="A1197" s="15">
        <v>2</v>
      </c>
      <c r="B1197" s="15" t="s">
        <v>213</v>
      </c>
      <c r="C1197" s="15" t="s">
        <v>214</v>
      </c>
      <c r="D1197" s="15">
        <v>2003</v>
      </c>
      <c r="E1197" s="15" t="s">
        <v>219</v>
      </c>
      <c r="F1197" s="15" t="s">
        <v>260</v>
      </c>
      <c r="G1197" s="15" t="s">
        <v>261</v>
      </c>
      <c r="H1197" s="15"/>
      <c r="I1197" s="9">
        <v>508457</v>
      </c>
      <c r="J1197" s="9"/>
      <c r="K1197" s="9"/>
      <c r="L1197" s="9"/>
      <c r="M1197" s="9"/>
      <c r="N1197" s="15"/>
      <c r="O1197" s="9"/>
      <c r="P1197" s="18">
        <v>4.8387572597092774</v>
      </c>
      <c r="Q1197" s="18"/>
    </row>
    <row r="1198" spans="1:17">
      <c r="A1198" s="15">
        <v>2</v>
      </c>
      <c r="B1198" s="15" t="s">
        <v>213</v>
      </c>
      <c r="C1198" s="15" t="s">
        <v>214</v>
      </c>
      <c r="D1198" s="15">
        <v>2004</v>
      </c>
      <c r="E1198" s="15" t="s">
        <v>219</v>
      </c>
      <c r="F1198" s="15" t="s">
        <v>260</v>
      </c>
      <c r="G1198" s="15" t="s">
        <v>261</v>
      </c>
      <c r="H1198" s="15"/>
      <c r="I1198" s="9">
        <v>540381</v>
      </c>
      <c r="J1198" s="9"/>
      <c r="K1198" s="9"/>
      <c r="L1198" s="9"/>
      <c r="M1198" s="9"/>
      <c r="N1198" s="15"/>
      <c r="O1198" s="9"/>
      <c r="P1198" s="18">
        <v>4.7988363765565412</v>
      </c>
      <c r="Q1198" s="18"/>
    </row>
    <row r="1199" spans="1:17">
      <c r="A1199" s="15">
        <v>2</v>
      </c>
      <c r="B1199" s="15" t="s">
        <v>213</v>
      </c>
      <c r="C1199" s="15" t="s">
        <v>214</v>
      </c>
      <c r="D1199" s="15">
        <v>2005</v>
      </c>
      <c r="E1199" s="15" t="s">
        <v>219</v>
      </c>
      <c r="F1199" s="15" t="s">
        <v>260</v>
      </c>
      <c r="G1199" s="15" t="s">
        <v>261</v>
      </c>
      <c r="H1199" s="15"/>
      <c r="I1199" s="9">
        <v>533530</v>
      </c>
      <c r="J1199" s="9"/>
      <c r="K1199" s="9"/>
      <c r="L1199" s="9"/>
      <c r="M1199" s="9"/>
      <c r="N1199" s="15"/>
      <c r="O1199" s="9"/>
      <c r="P1199" s="18">
        <v>4.5093996588757896</v>
      </c>
      <c r="Q1199" s="18"/>
    </row>
    <row r="1200" spans="1:17">
      <c r="A1200" s="15">
        <v>2</v>
      </c>
      <c r="B1200" s="15" t="s">
        <v>213</v>
      </c>
      <c r="C1200" s="15" t="s">
        <v>214</v>
      </c>
      <c r="D1200" s="15">
        <v>2006</v>
      </c>
      <c r="E1200" s="15" t="s">
        <v>219</v>
      </c>
      <c r="F1200" s="15" t="s">
        <v>260</v>
      </c>
      <c r="G1200" s="15" t="s">
        <v>261</v>
      </c>
      <c r="H1200" s="15"/>
      <c r="I1200" s="9">
        <v>555946</v>
      </c>
      <c r="J1200" s="9"/>
      <c r="K1200" s="9"/>
      <c r="L1200" s="9"/>
      <c r="M1200" s="9"/>
      <c r="N1200" s="15"/>
      <c r="O1200" s="9"/>
      <c r="P1200" s="18">
        <v>4.3299169343785184</v>
      </c>
      <c r="Q1200" s="18"/>
    </row>
    <row r="1201" spans="1:17">
      <c r="A1201" s="15">
        <v>2</v>
      </c>
      <c r="B1201" s="15" t="s">
        <v>213</v>
      </c>
      <c r="C1201" s="15" t="s">
        <v>214</v>
      </c>
      <c r="D1201" s="15">
        <v>2007</v>
      </c>
      <c r="E1201" s="15" t="s">
        <v>219</v>
      </c>
      <c r="F1201" s="15" t="s">
        <v>260</v>
      </c>
      <c r="G1201" s="15" t="s">
        <v>261</v>
      </c>
      <c r="H1201" s="15"/>
      <c r="I1201" s="9">
        <v>608917</v>
      </c>
      <c r="J1201" s="9"/>
      <c r="K1201" s="9"/>
      <c r="L1201" s="9"/>
      <c r="M1201" s="9"/>
      <c r="N1201" s="15"/>
      <c r="O1201" s="9"/>
      <c r="P1201" s="18">
        <v>4.6707515145742358</v>
      </c>
      <c r="Q1201" s="18"/>
    </row>
    <row r="1202" spans="1:17">
      <c r="A1202" s="15">
        <v>2</v>
      </c>
      <c r="B1202" s="15" t="s">
        <v>213</v>
      </c>
      <c r="C1202" s="15" t="s">
        <v>214</v>
      </c>
      <c r="D1202" s="15">
        <v>2008</v>
      </c>
      <c r="E1202" s="15" t="s">
        <v>219</v>
      </c>
      <c r="F1202" s="15" t="s">
        <v>260</v>
      </c>
      <c r="G1202" s="15" t="s">
        <v>261</v>
      </c>
      <c r="H1202" s="15"/>
      <c r="I1202" s="9">
        <v>646096</v>
      </c>
      <c r="J1202" s="9"/>
      <c r="K1202" s="9"/>
      <c r="L1202" s="9"/>
      <c r="M1202" s="9"/>
      <c r="N1202" s="15"/>
      <c r="O1202" s="9"/>
      <c r="P1202" s="18">
        <v>4.44082613110126</v>
      </c>
      <c r="Q1202" s="18"/>
    </row>
    <row r="1203" spans="1:17">
      <c r="A1203" s="15">
        <v>2</v>
      </c>
      <c r="B1203" s="15" t="s">
        <v>213</v>
      </c>
      <c r="C1203" s="15" t="s">
        <v>214</v>
      </c>
      <c r="D1203" s="15">
        <v>2009</v>
      </c>
      <c r="E1203" s="15" t="s">
        <v>219</v>
      </c>
      <c r="F1203" s="15" t="s">
        <v>260</v>
      </c>
      <c r="G1203" s="15" t="s">
        <v>261</v>
      </c>
      <c r="H1203" s="15"/>
      <c r="I1203" s="9">
        <v>651320</v>
      </c>
      <c r="J1203" s="9"/>
      <c r="K1203" s="9"/>
      <c r="L1203" s="9"/>
      <c r="M1203" s="9"/>
      <c r="N1203" s="15"/>
      <c r="O1203" s="9"/>
      <c r="P1203" s="18">
        <v>4.6920100718540807</v>
      </c>
      <c r="Q1203" s="18"/>
    </row>
    <row r="1204" spans="1:17">
      <c r="A1204" s="15">
        <v>2</v>
      </c>
      <c r="B1204" s="15" t="s">
        <v>213</v>
      </c>
      <c r="C1204" s="15" t="s">
        <v>214</v>
      </c>
      <c r="D1204" s="15">
        <v>2010</v>
      </c>
      <c r="E1204" s="15" t="s">
        <v>219</v>
      </c>
      <c r="F1204" s="15" t="s">
        <v>260</v>
      </c>
      <c r="G1204" s="15" t="s">
        <v>261</v>
      </c>
      <c r="H1204" s="15"/>
      <c r="I1204" s="9">
        <v>634810</v>
      </c>
      <c r="J1204" s="9"/>
      <c r="K1204" s="9"/>
      <c r="L1204" s="9"/>
      <c r="M1204" s="9"/>
      <c r="N1204" s="15"/>
      <c r="O1204" s="9"/>
      <c r="P1204" s="18">
        <v>4.9017816354499768</v>
      </c>
      <c r="Q1204" s="18"/>
    </row>
    <row r="1205" spans="1:17">
      <c r="A1205" s="15">
        <v>2</v>
      </c>
      <c r="B1205" s="15" t="s">
        <v>213</v>
      </c>
      <c r="C1205" s="15" t="s">
        <v>214</v>
      </c>
      <c r="D1205" s="15">
        <v>2011</v>
      </c>
      <c r="E1205" s="15" t="s">
        <v>219</v>
      </c>
      <c r="F1205" s="15" t="s">
        <v>260</v>
      </c>
      <c r="G1205" s="15" t="s">
        <v>261</v>
      </c>
      <c r="H1205" s="15"/>
      <c r="I1205" s="9">
        <v>622835</v>
      </c>
      <c r="J1205" s="9"/>
      <c r="K1205" s="9"/>
      <c r="L1205" s="9"/>
      <c r="M1205" s="9"/>
      <c r="N1205" s="15"/>
      <c r="O1205" s="9"/>
      <c r="P1205" s="18">
        <v>5.0623359316672962</v>
      </c>
      <c r="Q1205" s="18"/>
    </row>
    <row r="1206" spans="1:17">
      <c r="A1206" s="15">
        <v>2</v>
      </c>
      <c r="B1206" s="15" t="s">
        <v>213</v>
      </c>
      <c r="C1206" s="15" t="s">
        <v>214</v>
      </c>
      <c r="D1206" s="15">
        <v>2012</v>
      </c>
      <c r="E1206" s="15" t="s">
        <v>219</v>
      </c>
      <c r="F1206" s="15" t="s">
        <v>260</v>
      </c>
      <c r="G1206" s="15" t="s">
        <v>261</v>
      </c>
      <c r="H1206" s="15"/>
      <c r="I1206" s="9">
        <v>625106</v>
      </c>
      <c r="J1206" s="9"/>
      <c r="K1206" s="9"/>
      <c r="L1206" s="9"/>
      <c r="M1206" s="9"/>
      <c r="N1206" s="15"/>
      <c r="O1206" s="9"/>
      <c r="P1206" s="18">
        <v>4.56914507299562</v>
      </c>
      <c r="Q1206" s="18"/>
    </row>
    <row r="1207" spans="1:17">
      <c r="A1207" s="15">
        <v>2</v>
      </c>
      <c r="B1207" s="15" t="s">
        <v>213</v>
      </c>
      <c r="C1207" s="15" t="s">
        <v>214</v>
      </c>
      <c r="D1207" s="15">
        <v>2013</v>
      </c>
      <c r="E1207" s="15" t="s">
        <v>219</v>
      </c>
      <c r="F1207" s="15" t="s">
        <v>260</v>
      </c>
      <c r="G1207" s="15" t="s">
        <v>261</v>
      </c>
      <c r="H1207" s="15"/>
      <c r="I1207" s="9">
        <v>679519</v>
      </c>
      <c r="J1207" s="9"/>
      <c r="K1207" s="9"/>
      <c r="L1207" s="9"/>
      <c r="M1207" s="9"/>
      <c r="N1207" s="15"/>
      <c r="O1207" s="9"/>
      <c r="P1207" s="18">
        <v>4.2512424229491748</v>
      </c>
      <c r="Q1207" s="18"/>
    </row>
    <row r="1208" spans="1:17">
      <c r="A1208" s="15">
        <v>2</v>
      </c>
      <c r="B1208" s="15" t="s">
        <v>213</v>
      </c>
      <c r="C1208" s="15" t="s">
        <v>214</v>
      </c>
      <c r="D1208" s="15">
        <v>2014</v>
      </c>
      <c r="E1208" s="15" t="s">
        <v>219</v>
      </c>
      <c r="F1208" s="15" t="s">
        <v>260</v>
      </c>
      <c r="G1208" s="15" t="s">
        <v>261</v>
      </c>
      <c r="H1208" s="15"/>
      <c r="I1208" s="9">
        <v>718036</v>
      </c>
      <c r="J1208" s="9"/>
      <c r="K1208" s="9"/>
      <c r="L1208" s="9"/>
      <c r="M1208" s="9"/>
      <c r="N1208" s="15"/>
      <c r="O1208" s="9"/>
      <c r="P1208" s="18">
        <v>3.876407311054042</v>
      </c>
      <c r="Q1208" s="18"/>
    </row>
    <row r="1209" spans="1:17">
      <c r="A1209">
        <v>1</v>
      </c>
      <c r="B1209" t="s">
        <v>215</v>
      </c>
      <c r="C1209" t="s">
        <v>216</v>
      </c>
      <c r="D1209">
        <v>2000</v>
      </c>
      <c r="E1209" t="s">
        <v>219</v>
      </c>
      <c r="F1209" t="s">
        <v>428</v>
      </c>
      <c r="G1209" t="s">
        <v>238</v>
      </c>
      <c r="N1209" s="15"/>
      <c r="P1209" s="7">
        <v>8.8000000000000007</v>
      </c>
      <c r="Q1209" s="7"/>
    </row>
    <row r="1210" spans="1:17">
      <c r="A1210">
        <v>1</v>
      </c>
      <c r="B1210" t="s">
        <v>215</v>
      </c>
      <c r="C1210" t="s">
        <v>216</v>
      </c>
      <c r="D1210">
        <v>2001</v>
      </c>
      <c r="E1210" t="s">
        <v>219</v>
      </c>
      <c r="F1210" t="s">
        <v>428</v>
      </c>
      <c r="G1210" t="s">
        <v>238</v>
      </c>
      <c r="N1210" s="15"/>
      <c r="P1210" s="7">
        <v>8.6999999999999993</v>
      </c>
      <c r="Q1210" s="7"/>
    </row>
    <row r="1211" spans="1:17">
      <c r="A1211">
        <v>1</v>
      </c>
      <c r="B1211" t="s">
        <v>215</v>
      </c>
      <c r="C1211" t="s">
        <v>216</v>
      </c>
      <c r="D1211">
        <v>2002</v>
      </c>
      <c r="E1211" t="s">
        <v>219</v>
      </c>
      <c r="F1211" t="s">
        <v>428</v>
      </c>
      <c r="G1211" t="s">
        <v>238</v>
      </c>
      <c r="N1211" s="15"/>
      <c r="P1211" s="7">
        <v>8.5</v>
      </c>
      <c r="Q1211" s="7"/>
    </row>
    <row r="1212" spans="1:17">
      <c r="A1212">
        <v>1</v>
      </c>
      <c r="B1212" t="s">
        <v>215</v>
      </c>
      <c r="C1212" t="s">
        <v>216</v>
      </c>
      <c r="D1212">
        <v>2003</v>
      </c>
      <c r="E1212" t="s">
        <v>219</v>
      </c>
      <c r="F1212" t="s">
        <v>428</v>
      </c>
      <c r="G1212" t="s">
        <v>238</v>
      </c>
      <c r="I1212" s="6"/>
      <c r="J1212" s="6"/>
      <c r="K1212" s="7"/>
      <c r="L1212" s="6"/>
      <c r="M1212" s="6"/>
      <c r="N1212" s="15"/>
      <c r="O1212" s="6"/>
      <c r="P1212" s="7">
        <v>8.6999999999999993</v>
      </c>
      <c r="Q1212" s="7"/>
    </row>
    <row r="1213" spans="1:17">
      <c r="A1213">
        <v>1</v>
      </c>
      <c r="B1213" t="s">
        <v>215</v>
      </c>
      <c r="C1213" t="s">
        <v>216</v>
      </c>
      <c r="D1213">
        <v>2004</v>
      </c>
      <c r="E1213" t="s">
        <v>219</v>
      </c>
      <c r="F1213" t="s">
        <v>428</v>
      </c>
      <c r="G1213" t="s">
        <v>238</v>
      </c>
      <c r="I1213" s="6"/>
      <c r="J1213" s="6"/>
      <c r="K1213" s="7"/>
      <c r="L1213" s="6"/>
      <c r="M1213" s="6"/>
      <c r="N1213" s="15"/>
      <c r="O1213" s="6"/>
      <c r="P1213" s="7">
        <v>8.8000000000000007</v>
      </c>
      <c r="Q1213" s="7"/>
    </row>
    <row r="1214" spans="1:17">
      <c r="A1214">
        <v>1</v>
      </c>
      <c r="B1214" t="s">
        <v>215</v>
      </c>
      <c r="C1214" t="s">
        <v>216</v>
      </c>
      <c r="D1214">
        <v>2005</v>
      </c>
      <c r="E1214" t="s">
        <v>219</v>
      </c>
      <c r="F1214" t="s">
        <v>428</v>
      </c>
      <c r="G1214" t="s">
        <v>238</v>
      </c>
      <c r="I1214" s="6"/>
      <c r="J1214" s="6"/>
      <c r="K1214" s="7"/>
      <c r="L1214" s="6"/>
      <c r="M1214" s="6"/>
      <c r="N1214" s="15"/>
      <c r="O1214" s="6"/>
      <c r="P1214" s="7">
        <v>9</v>
      </c>
      <c r="Q1214" s="7"/>
    </row>
    <row r="1215" spans="1:17">
      <c r="A1215">
        <v>1</v>
      </c>
      <c r="B1215" t="s">
        <v>215</v>
      </c>
      <c r="C1215" t="s">
        <v>216</v>
      </c>
      <c r="D1215">
        <v>2006</v>
      </c>
      <c r="E1215" t="s">
        <v>219</v>
      </c>
      <c r="F1215" t="s">
        <v>428</v>
      </c>
      <c r="G1215" t="s">
        <v>238</v>
      </c>
      <c r="I1215" s="6"/>
      <c r="J1215" s="6"/>
      <c r="K1215" s="7"/>
      <c r="L1215" s="6"/>
      <c r="M1215" s="6"/>
      <c r="N1215" s="15"/>
      <c r="O1215" s="6"/>
      <c r="P1215" s="7">
        <v>9</v>
      </c>
      <c r="Q1215" s="7"/>
    </row>
    <row r="1216" spans="1:17">
      <c r="A1216">
        <v>1</v>
      </c>
      <c r="B1216" t="s">
        <v>215</v>
      </c>
      <c r="C1216" t="s">
        <v>216</v>
      </c>
      <c r="D1216">
        <v>2007</v>
      </c>
      <c r="E1216" t="s">
        <v>219</v>
      </c>
      <c r="F1216" t="s">
        <v>428</v>
      </c>
      <c r="G1216" t="s">
        <v>238</v>
      </c>
      <c r="I1216" s="6"/>
      <c r="J1216" s="6"/>
      <c r="K1216" s="6"/>
      <c r="L1216" s="6"/>
      <c r="M1216" s="6"/>
      <c r="N1216" s="15"/>
      <c r="O1216" s="6"/>
      <c r="P1216" s="7">
        <v>8.9</v>
      </c>
      <c r="Q1216" s="7"/>
    </row>
    <row r="1217" spans="1:17">
      <c r="A1217">
        <v>1</v>
      </c>
      <c r="B1217" t="s">
        <v>215</v>
      </c>
      <c r="C1217" t="s">
        <v>216</v>
      </c>
      <c r="D1217">
        <v>2008</v>
      </c>
      <c r="E1217" t="s">
        <v>219</v>
      </c>
      <c r="F1217" t="s">
        <v>428</v>
      </c>
      <c r="G1217" t="s">
        <v>238</v>
      </c>
      <c r="I1217" s="6"/>
      <c r="J1217" s="6"/>
      <c r="K1217" s="6"/>
      <c r="L1217" s="6"/>
      <c r="M1217" s="6"/>
      <c r="N1217" s="15"/>
      <c r="O1217" s="6"/>
      <c r="P1217" s="7">
        <v>8.1999999999999993</v>
      </c>
      <c r="Q1217" s="7"/>
    </row>
    <row r="1218" spans="1:17">
      <c r="A1218">
        <v>1</v>
      </c>
      <c r="B1218" t="s">
        <v>215</v>
      </c>
      <c r="C1218" t="s">
        <v>216</v>
      </c>
      <c r="D1218">
        <v>2009</v>
      </c>
      <c r="E1218" t="s">
        <v>219</v>
      </c>
      <c r="F1218" t="s">
        <v>428</v>
      </c>
      <c r="G1218" t="s">
        <v>238</v>
      </c>
      <c r="I1218" s="6"/>
      <c r="J1218" s="6"/>
      <c r="K1218" s="6"/>
      <c r="L1218" s="6"/>
      <c r="M1218" s="6"/>
      <c r="N1218" s="15"/>
      <c r="O1218" s="6"/>
      <c r="P1218" s="7">
        <v>8.1999999999999993</v>
      </c>
      <c r="Q1218" s="7"/>
    </row>
    <row r="1219" spans="1:17">
      <c r="A1219">
        <v>1</v>
      </c>
      <c r="B1219" t="s">
        <v>215</v>
      </c>
      <c r="C1219" t="s">
        <v>216</v>
      </c>
      <c r="D1219">
        <v>2010</v>
      </c>
      <c r="E1219" t="s">
        <v>219</v>
      </c>
      <c r="F1219" t="s">
        <v>428</v>
      </c>
      <c r="G1219" t="s">
        <v>238</v>
      </c>
      <c r="N1219" s="15"/>
      <c r="P1219" s="7">
        <v>8.4</v>
      </c>
      <c r="Q1219" s="7"/>
    </row>
    <row r="1220" spans="1:17">
      <c r="A1220">
        <v>1</v>
      </c>
      <c r="B1220" t="s">
        <v>215</v>
      </c>
      <c r="C1220" t="s">
        <v>216</v>
      </c>
      <c r="D1220">
        <v>2011</v>
      </c>
      <c r="E1220" t="s">
        <v>219</v>
      </c>
      <c r="F1220" t="s">
        <v>428</v>
      </c>
      <c r="G1220" t="s">
        <v>238</v>
      </c>
      <c r="N1220" s="15"/>
      <c r="P1220" s="7">
        <v>8.6999999999999993</v>
      </c>
      <c r="Q1220" s="7"/>
    </row>
    <row r="1221" spans="1:17">
      <c r="A1221">
        <v>1</v>
      </c>
      <c r="B1221" t="s">
        <v>215</v>
      </c>
      <c r="C1221" t="s">
        <v>216</v>
      </c>
      <c r="D1221">
        <v>2012</v>
      </c>
      <c r="E1221" t="s">
        <v>219</v>
      </c>
      <c r="F1221" t="s">
        <v>428</v>
      </c>
      <c r="G1221" t="s">
        <v>238</v>
      </c>
      <c r="N1221" s="15"/>
      <c r="P1221" s="7">
        <v>8.5</v>
      </c>
      <c r="Q1221" s="7"/>
    </row>
    <row r="1222" spans="1:17">
      <c r="A1222">
        <v>1</v>
      </c>
      <c r="B1222" t="s">
        <v>215</v>
      </c>
      <c r="C1222" t="s">
        <v>216</v>
      </c>
      <c r="D1222">
        <v>2013</v>
      </c>
      <c r="E1222" t="s">
        <v>219</v>
      </c>
      <c r="F1222" t="s">
        <v>428</v>
      </c>
      <c r="G1222" t="s">
        <v>238</v>
      </c>
      <c r="N1222" s="15"/>
      <c r="P1222" s="7">
        <v>8.6999999999999993</v>
      </c>
      <c r="Q1222" s="7"/>
    </row>
    <row r="1223" spans="1:17" ht="12" customHeight="1">
      <c r="A1223">
        <v>1</v>
      </c>
      <c r="B1223" t="s">
        <v>215</v>
      </c>
      <c r="C1223" t="s">
        <v>216</v>
      </c>
      <c r="D1223">
        <v>2014</v>
      </c>
      <c r="E1223" t="s">
        <v>219</v>
      </c>
      <c r="F1223" t="s">
        <v>428</v>
      </c>
      <c r="G1223" t="s">
        <v>238</v>
      </c>
      <c r="N1223" s="15"/>
      <c r="P1223" s="7">
        <v>9</v>
      </c>
      <c r="Q1223" s="7"/>
    </row>
    <row r="1224" spans="1:17">
      <c r="A1224">
        <v>1</v>
      </c>
      <c r="B1224" t="s">
        <v>215</v>
      </c>
      <c r="C1224" t="s">
        <v>216</v>
      </c>
      <c r="D1224">
        <v>2015</v>
      </c>
      <c r="E1224" t="s">
        <v>219</v>
      </c>
      <c r="F1224" t="s">
        <v>428</v>
      </c>
      <c r="G1224" t="s">
        <v>238</v>
      </c>
      <c r="N1224" s="15"/>
      <c r="P1224" s="7">
        <v>9</v>
      </c>
      <c r="Q1224" s="7"/>
    </row>
    <row r="1225" spans="1:17">
      <c r="I1225" s="6"/>
      <c r="N1225" s="6"/>
      <c r="O1225" s="6"/>
      <c r="P1225" s="18"/>
      <c r="Q1225" s="18"/>
    </row>
  </sheetData>
  <autoFilter ref="A1:P1225"/>
  <hyperlinks>
    <hyperlink ref="G673:G685" r:id="rId1" display="http://www.contraloria.gob.pa/INEC/Publicaciones/subcategoria.aspx?ID_CATEGORIA=3&amp;ID_SUBCATEGORIA=6&amp;ID_IDIOMA=2"/>
    <hyperlink ref="G35" r:id="rId2"/>
    <hyperlink ref="G68" r:id="rId3"/>
    <hyperlink ref="G151" r:id="rId4" location="figures"/>
    <hyperlink ref="G152" r:id="rId5" location="figures" display="https://statbel.fgov.be/en/themes/population/births-and-fertility - figures"/>
    <hyperlink ref="G177" r:id="rId6"/>
    <hyperlink ref="G193" r:id="rId7" display="http://www.moh.gov.bn/SitePages/Health Information Booklet.aspx"/>
    <hyperlink ref="G228" r:id="rId8"/>
    <hyperlink ref="G242" r:id="rId9"/>
    <hyperlink ref="G247" r:id="rId10"/>
    <hyperlink ref="G257" r:id="rId11"/>
    <hyperlink ref="G277" r:id="rId12"/>
    <hyperlink ref="G2" r:id="rId13" display="http://www.inec.go.cr/publicaciones"/>
    <hyperlink ref="G307" r:id="rId14"/>
    <hyperlink ref="G20:G34" r:id="rId15" display="http://www.bvscuba.sld.cu/2017/11/20/anuario-estadistico-de-salud-de-cuba/"/>
    <hyperlink ref="G323" r:id="rId16"/>
    <hyperlink ref="G39:G53" r:id="rId17" display="https://www.czso.cz/csu/czso/casova_rada_demografie"/>
    <hyperlink ref="G86:G95" r:id="rId18" display="https://www.transparencia.gob.sv/institutions/minsal/documents/memorias-de-labores"/>
    <hyperlink ref="G368" r:id="rId19"/>
    <hyperlink ref="G97:G111" r:id="rId20" display="http://pxweb.tai.ee/PXWeb2015/pxweb/en/01Rahvastik"/>
    <hyperlink ref="G399" r:id="rId21"/>
    <hyperlink ref="G434" r:id="rId22"/>
    <hyperlink ref="G170:G185" r:id="rId23" display="http://www.statistics.gr/en/statistics/-/publication/SPO03/2000"/>
    <hyperlink ref="G435" r:id="rId24"/>
    <hyperlink ref="G436" r:id="rId25"/>
    <hyperlink ref="G437" r:id="rId26"/>
    <hyperlink ref="G438" r:id="rId27"/>
    <hyperlink ref="G439" r:id="rId28"/>
    <hyperlink ref="G440" r:id="rId29"/>
    <hyperlink ref="G441" r:id="rId30"/>
    <hyperlink ref="G442" r:id="rId31"/>
    <hyperlink ref="G443" r:id="rId32"/>
    <hyperlink ref="G444" r:id="rId33"/>
    <hyperlink ref="G445" r:id="rId34"/>
    <hyperlink ref="G446" r:id="rId35"/>
    <hyperlink ref="G447" r:id="rId36"/>
    <hyperlink ref="G448" r:id="rId37"/>
    <hyperlink ref="G449" r:id="rId38"/>
    <hyperlink ref="G450" r:id="rId39"/>
    <hyperlink ref="G187:G192" r:id="rId40" display="https://www.ine.gob.gt/index.php/estadisticas-continuas/vitales2"/>
    <hyperlink ref="G457" r:id="rId41"/>
    <hyperlink ref="G194:G209" r:id="rId42" display="http://statinfo.ksh.hu/Statinfo/themeSelector.jsp?&amp;lang=en"/>
    <hyperlink ref="G473" r:id="rId43"/>
    <hyperlink ref="G211:G225" r:id="rId44" display="http://px.hagstofa.is/pxen/pxweb/en/Ibuar/Ibuar__Faeddirdanir__faeddir__faedingar/MAN05111.px "/>
    <hyperlink ref="G489" r:id="rId45"/>
    <hyperlink ref="G237:G250" r:id="rId46" display="http://www.cso.ie/webserviceclient/DatasetDetails.aspx?id=VSA85"/>
    <hyperlink ref="G269:G272" r:id="rId47" display="http://cerca.ministerosalute.it/search?q=cedap&amp;client=defaultPORT_front-end&amp;proxystylesheet=defaultPORT_front-end&amp;site=default_collection&amp;output=xml_no_dtd&amp;filter=p"/>
    <hyperlink ref="G534" r:id="rId48"/>
    <hyperlink ref="G290:G304" r:id="rId49" display="http://www.e-stat.go.jp/SG1/estat/ListE.do?lid=000001157965"/>
    <hyperlink ref="G567" r:id="rId50"/>
    <hyperlink ref="G673" r:id="rId51" display="http://www.health.gov.mv/Uploads/Downloads/Informations/Informations(82).pdf"/>
    <hyperlink ref="G671" r:id="rId52" display="http://www.health.gov.mv/Uploads/Downloads/Informations/Informations(82).pdf"/>
    <hyperlink ref="G672" r:id="rId53" display="http://www.health.gov.mv/Uploads/Downloads/Informations/Informations(82).pdf"/>
    <hyperlink ref="G667" r:id="rId54" display="http://www.health.gov.mv/Uploads/Downloads/Publications/10_1371553027_The_Maldives_Health_Statistics_2012_FINAL_May_2013_To_BE_PUBLISHED.pdf"/>
    <hyperlink ref="G461:G463" r:id="rId55" display="http://www.health.gov.mv/Uploads/Downloads/Publications/10_1371553027_The_Maldives_Health_Statistics_2012_FINAL_May_2013_To_BE_PUBLISHED.pdf"/>
    <hyperlink ref="G690" r:id="rId56" display="http://health.govmu.org/English/Statistics/Health/Mauritius/Documents/NATIONAL REPORT 2015.pdf"/>
    <hyperlink ref="G486:G500" r:id="rId57" display="http://health.govmu.org/English/Statistics/Health/Mauritius/Documents/NATIONAL REPORT 2015.pdf"/>
    <hyperlink ref="G560:G573" r:id="rId58" display="https://www.sante.gov.ma/Publications/Etudes_enquete/Pages/default.aspx"/>
    <hyperlink ref="G744" r:id="rId59"/>
    <hyperlink ref="G598:G611" r:id="rId60" display="https://www.perined.nl/producten/publicaties/jaarboeken"/>
    <hyperlink ref="G791" r:id="rId61"/>
    <hyperlink ref="G647:G660" r:id="rId62" display="https://www.moh.gov.om/en_US/web/statistics/annual-reports?p_p_id=122_INSTANCE_TruTPmhSlLZ9&amp;p_p_lifecycle=0&amp;p_p_state=normal&amp;p_p_mode=view&amp;p_p_col_id=column-1&amp;p_p_col_pos=1&amp;p_p_col_count=2&amp;p_r_p_564233524_resetCur=true&amp;p_r_p_564233524_categoryId=1098780"/>
    <hyperlink ref="G745:G749" r:id="rId63" display="https://www.ine.pt/xportal/xmain?xpid=INE&amp;xpgid=ine_indicadores&amp;indOcorrCod=0008090&amp;contexto=bd&amp;selTab=tab2&amp;xlang=en"/>
    <hyperlink ref="G862" r:id="rId64"/>
    <hyperlink ref="G863" r:id="rId65"/>
    <hyperlink ref="G752:G762" r:id="rId66" display="http://ghdx.healthdata.org/series/qatar-vital-statistics-annual-bulletin"/>
    <hyperlink ref="G875" r:id="rId67"/>
    <hyperlink ref="G764:G778" r:id="rId68" display="http://kosis.kr/statHtml/statHtml.do?orgId=101&amp;tblId=DT_1B80A03&amp;conn_path=I3"/>
    <hyperlink ref="G848:G855" r:id="rId69" display="http://www.moh.gov.sa/en/Ministry/Statistics/book/Pages/default.aspx "/>
    <hyperlink ref="G1021" r:id="rId70"/>
    <hyperlink ref="G1059" r:id="rId71"/>
    <hyperlink ref="G1060" r:id="rId72"/>
    <hyperlink ref="G1162" r:id="rId73"/>
    <hyperlink ref="G1117:G1131" r:id="rId74" display="https://www.cdc.gov/nchs/nvss/births.htm"/>
    <hyperlink ref="G1178" r:id="rId75" display="https://www.gub.uy/ministerio-salud-publica/"/>
    <hyperlink ref="G1133:G1147" r:id="rId76" display="https://www.gub.uy/ministerio-salud-publica/"/>
    <hyperlink ref="G653" r:id="rId77" display="http://www.health.gov.mv/Uploads/Downloads/Publications/10_1371553027_The_Maldives_Health_Statistics_2012_FINAL_May_2013_To_BE_PUBLISHED.pdf"/>
  </hyperlinks>
  <pageMargins left="0.7" right="0.7" top="0.75" bottom="0.75" header="0.3" footer="0.3"/>
  <pageSetup orientation="portrait" r:id="rId7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>London School of Hygiene &amp; Tropical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</dc:creator>
  <cp:lastModifiedBy>Hannah Blencowe</cp:lastModifiedBy>
  <dcterms:created xsi:type="dcterms:W3CDTF">2017-03-11T12:45:41Z</dcterms:created>
  <dcterms:modified xsi:type="dcterms:W3CDTF">2020-10-22T10:04:22Z</dcterms:modified>
</cp:coreProperties>
</file>