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20730" windowHeight="10845" activeTab="1"/>
  </bookViews>
  <sheets>
    <sheet name="MTC Household characteristics" sheetId="9" r:id="rId1"/>
    <sheet name="MTC Participant characteristics" sheetId="11" r:id="rId2"/>
  </sheets>
  <calcPr calcId="125725"/>
</workbook>
</file>

<file path=xl/calcChain.xml><?xml version="1.0" encoding="utf-8"?>
<calcChain xmlns="http://schemas.openxmlformats.org/spreadsheetml/2006/main">
  <c r="I249" i="11"/>
  <c r="H249"/>
  <c r="G249"/>
  <c r="F249"/>
  <c r="E249" s="1"/>
  <c r="D249"/>
  <c r="C249"/>
  <c r="B249"/>
  <c r="I248"/>
  <c r="H248"/>
  <c r="G248"/>
  <c r="E248"/>
  <c r="C248"/>
  <c r="I247"/>
  <c r="H247"/>
  <c r="G247" s="1"/>
  <c r="E247"/>
  <c r="C247"/>
  <c r="I234"/>
  <c r="H234"/>
  <c r="G234"/>
  <c r="F234"/>
  <c r="E234"/>
  <c r="D234"/>
  <c r="C234"/>
  <c r="B234"/>
  <c r="I233"/>
  <c r="H233"/>
  <c r="G233" s="1"/>
  <c r="E233"/>
  <c r="C233"/>
  <c r="I232"/>
  <c r="H232"/>
  <c r="G232"/>
  <c r="E232"/>
  <c r="C232"/>
  <c r="I229"/>
  <c r="H229"/>
  <c r="G229"/>
  <c r="F229"/>
  <c r="E229"/>
  <c r="D229"/>
  <c r="C229"/>
  <c r="B229"/>
  <c r="I228"/>
  <c r="H228"/>
  <c r="G228"/>
  <c r="E228"/>
  <c r="C228"/>
  <c r="I227"/>
  <c r="H227"/>
  <c r="G227"/>
  <c r="E227"/>
  <c r="C227"/>
  <c r="I226"/>
  <c r="H226"/>
  <c r="G226"/>
  <c r="E226"/>
  <c r="C226"/>
  <c r="I223"/>
  <c r="H223" s="1"/>
  <c r="G223"/>
  <c r="F223" s="1"/>
  <c r="E223"/>
  <c r="D223"/>
  <c r="C223"/>
  <c r="B223"/>
  <c r="I222"/>
  <c r="H222"/>
  <c r="G222"/>
  <c r="E222"/>
  <c r="C222"/>
  <c r="I221"/>
  <c r="H221"/>
  <c r="G221"/>
  <c r="F221" s="1"/>
  <c r="E221"/>
  <c r="C221"/>
  <c r="B221" s="1"/>
  <c r="I218"/>
  <c r="H218"/>
  <c r="G218"/>
  <c r="F218" s="1"/>
  <c r="E218"/>
  <c r="D218"/>
  <c r="C218"/>
  <c r="B218"/>
  <c r="I217"/>
  <c r="H217"/>
  <c r="G217"/>
  <c r="E217"/>
  <c r="C217"/>
  <c r="I216"/>
  <c r="H216"/>
  <c r="G216"/>
  <c r="E216"/>
  <c r="C216"/>
  <c r="I215"/>
  <c r="H215"/>
  <c r="G215"/>
  <c r="E215"/>
  <c r="C215"/>
  <c r="I212"/>
  <c r="H212"/>
  <c r="G212"/>
  <c r="F212" s="1"/>
  <c r="E212"/>
  <c r="D212"/>
  <c r="C212"/>
  <c r="B212"/>
  <c r="I211"/>
  <c r="H211"/>
  <c r="G211"/>
  <c r="E211"/>
  <c r="C211"/>
  <c r="I210"/>
  <c r="H210"/>
  <c r="G210"/>
  <c r="F210"/>
  <c r="E210"/>
  <c r="D210"/>
  <c r="C210"/>
  <c r="B210"/>
  <c r="I207"/>
  <c r="H207"/>
  <c r="G207"/>
  <c r="F207"/>
  <c r="E207"/>
  <c r="D207"/>
  <c r="C207"/>
  <c r="B207"/>
  <c r="I206"/>
  <c r="H206"/>
  <c r="G206"/>
  <c r="E206"/>
  <c r="C206" s="1"/>
  <c r="I205"/>
  <c r="H205"/>
  <c r="G205"/>
  <c r="E205" s="1"/>
  <c r="C205"/>
  <c r="I201"/>
  <c r="H201"/>
  <c r="G201"/>
  <c r="F201"/>
  <c r="E201" s="1"/>
  <c r="D201"/>
  <c r="C201" s="1"/>
  <c r="B201"/>
  <c r="I200" s="1"/>
  <c r="H200"/>
  <c r="G200" s="1"/>
  <c r="E200"/>
  <c r="C200"/>
  <c r="I199"/>
  <c r="H199"/>
  <c r="G199"/>
  <c r="E199"/>
  <c r="C199"/>
  <c r="I196"/>
  <c r="H196"/>
  <c r="G196" s="1"/>
  <c r="F196"/>
  <c r="E196"/>
  <c r="D196"/>
  <c r="C196" s="1"/>
  <c r="B196"/>
  <c r="I195"/>
  <c r="H195"/>
  <c r="G195"/>
  <c r="E195"/>
  <c r="C195"/>
  <c r="I194" s="1"/>
  <c r="H194"/>
  <c r="G194"/>
  <c r="E194" s="1"/>
  <c r="C194"/>
  <c r="I191"/>
  <c r="H191"/>
  <c r="G191"/>
  <c r="F191"/>
  <c r="E191" s="1"/>
  <c r="D191"/>
  <c r="C191" s="1"/>
  <c r="B191"/>
  <c r="I190" s="1"/>
  <c r="H190"/>
  <c r="G190" s="1"/>
  <c r="E190"/>
  <c r="C190"/>
  <c r="I189"/>
  <c r="H189"/>
  <c r="G189"/>
  <c r="E189"/>
  <c r="C189"/>
  <c r="I188"/>
  <c r="H188"/>
  <c r="G188"/>
  <c r="E188"/>
  <c r="C188"/>
  <c r="I187"/>
  <c r="H187"/>
  <c r="G187"/>
  <c r="E187"/>
  <c r="C187"/>
  <c r="I184"/>
  <c r="H184"/>
  <c r="G184"/>
  <c r="F184"/>
  <c r="E184" s="1"/>
  <c r="D184"/>
  <c r="C184"/>
  <c r="B184"/>
  <c r="I183" s="1"/>
  <c r="H183"/>
  <c r="G183" s="1"/>
  <c r="E183"/>
  <c r="C183"/>
  <c r="I182"/>
  <c r="H182"/>
  <c r="G182"/>
  <c r="E182"/>
  <c r="C182" s="1"/>
  <c r="I179"/>
  <c r="H179" l="1"/>
  <c r="G179"/>
  <c r="F179"/>
  <c r="E179"/>
  <c r="D179"/>
  <c r="C179"/>
  <c r="B179"/>
  <c r="I178"/>
  <c r="H178"/>
  <c r="G178"/>
  <c r="E178"/>
  <c r="C178"/>
  <c r="I177"/>
  <c r="H177"/>
  <c r="G177"/>
  <c r="E177"/>
  <c r="C177"/>
  <c r="I176"/>
  <c r="H176"/>
  <c r="G176"/>
  <c r="E176"/>
  <c r="C176"/>
  <c r="I173"/>
  <c r="H173"/>
  <c r="G173" s="1"/>
  <c r="F173"/>
  <c r="E173" s="1"/>
  <c r="D173"/>
  <c r="C173" s="1"/>
  <c r="B173"/>
  <c r="I172"/>
  <c r="H172"/>
  <c r="G172"/>
  <c r="E172"/>
  <c r="C172"/>
  <c r="I171"/>
  <c r="H171"/>
  <c r="G171"/>
  <c r="E171"/>
  <c r="C171"/>
  <c r="I168"/>
  <c r="H168"/>
  <c r="G168"/>
  <c r="F168"/>
  <c r="E168" s="1"/>
  <c r="D168"/>
  <c r="C168"/>
  <c r="B168"/>
  <c r="I167" s="1"/>
  <c r="H167"/>
  <c r="G167" s="1"/>
  <c r="E167"/>
  <c r="C167"/>
  <c r="I166"/>
  <c r="H166"/>
  <c r="G166"/>
  <c r="E166"/>
  <c r="C166" s="1"/>
  <c r="I163"/>
  <c r="H163"/>
  <c r="G163"/>
  <c r="F163"/>
  <c r="E163"/>
  <c r="D163"/>
  <c r="C163"/>
  <c r="B163"/>
  <c r="I162"/>
  <c r="H162"/>
  <c r="G162" s="1"/>
  <c r="E162"/>
  <c r="C162"/>
  <c r="I161"/>
  <c r="H161"/>
  <c r="G161"/>
  <c r="E161"/>
  <c r="C161" s="1"/>
  <c r="I158"/>
  <c r="H158"/>
  <c r="G158"/>
  <c r="F158"/>
  <c r="E158" s="1"/>
  <c r="D158"/>
  <c r="C158"/>
  <c r="B158"/>
  <c r="I157" s="1"/>
  <c r="H157"/>
  <c r="G157"/>
  <c r="E157"/>
  <c r="C157"/>
  <c r="I156"/>
  <c r="H156"/>
  <c r="G156"/>
  <c r="E156"/>
  <c r="C156"/>
  <c r="I152"/>
  <c r="H152"/>
  <c r="G152"/>
  <c r="E152"/>
  <c r="C152"/>
  <c r="I151"/>
  <c r="H151"/>
  <c r="G151"/>
  <c r="F151"/>
  <c r="E151"/>
  <c r="D151"/>
  <c r="C151"/>
  <c r="B151"/>
  <c r="I150" s="1"/>
  <c r="H150"/>
  <c r="G150"/>
  <c r="E150"/>
  <c r="C150"/>
  <c r="I149"/>
  <c r="H149"/>
  <c r="G149"/>
  <c r="E149"/>
  <c r="C149"/>
  <c r="I146" s="1"/>
  <c r="H146"/>
  <c r="G146"/>
  <c r="E146"/>
  <c r="C146"/>
  <c r="I145" s="1"/>
  <c r="H145"/>
  <c r="G145"/>
  <c r="F145"/>
  <c r="E145" s="1"/>
  <c r="D145"/>
  <c r="C145" s="1"/>
  <c r="B145"/>
  <c r="I144"/>
  <c r="H144"/>
  <c r="G144"/>
  <c r="E144"/>
  <c r="C144"/>
  <c r="I140"/>
  <c r="H140"/>
  <c r="G140" s="1"/>
  <c r="F140"/>
  <c r="E140"/>
  <c r="D140"/>
  <c r="C140" s="1"/>
  <c r="B140"/>
  <c r="I139" s="1"/>
  <c r="H139"/>
  <c r="G139"/>
  <c r="E139"/>
  <c r="C139"/>
  <c r="I138"/>
  <c r="H138"/>
  <c r="G138"/>
  <c r="E138" s="1"/>
  <c r="C138"/>
  <c r="I137"/>
  <c r="H137"/>
  <c r="G137"/>
  <c r="E137"/>
  <c r="C137"/>
  <c r="I136"/>
  <c r="H136"/>
  <c r="G136"/>
  <c r="E136"/>
  <c r="C136"/>
  <c r="I135"/>
  <c r="H135"/>
  <c r="G135"/>
  <c r="E135"/>
  <c r="C135"/>
  <c r="I132" s="1"/>
  <c r="H132"/>
  <c r="G132"/>
  <c r="F132"/>
  <c r="E132" s="1"/>
  <c r="D132"/>
  <c r="C132"/>
  <c r="B132"/>
  <c r="I131"/>
  <c r="H131"/>
  <c r="G131"/>
  <c r="E131"/>
  <c r="C131"/>
  <c r="I130"/>
  <c r="H130"/>
  <c r="G130" s="1"/>
  <c r="E130"/>
  <c r="C130" s="1"/>
  <c r="I127"/>
  <c r="H127"/>
  <c r="G127" s="1"/>
  <c r="F127"/>
  <c r="E127"/>
  <c r="D127"/>
  <c r="C127" s="1"/>
  <c r="B127"/>
  <c r="I126"/>
  <c r="H126"/>
  <c r="G126"/>
  <c r="E126" s="1"/>
  <c r="C126"/>
  <c r="I125"/>
  <c r="H125"/>
  <c r="G125"/>
  <c r="E125"/>
  <c r="C125"/>
  <c r="I124"/>
  <c r="H124"/>
  <c r="G124"/>
  <c r="E124"/>
  <c r="C124"/>
  <c r="I123"/>
  <c r="H123"/>
  <c r="G123"/>
  <c r="E123"/>
  <c r="C123"/>
  <c r="I120"/>
  <c r="H120"/>
  <c r="G120" s="1"/>
  <c r="F120"/>
  <c r="E120"/>
  <c r="D120"/>
  <c r="C120" s="1"/>
  <c r="B120"/>
  <c r="I119"/>
  <c r="H119"/>
  <c r="G119"/>
  <c r="E119" s="1"/>
  <c r="C119"/>
  <c r="I118"/>
  <c r="H118"/>
  <c r="G118"/>
  <c r="E118"/>
  <c r="C118"/>
  <c r="I117"/>
  <c r="H117"/>
  <c r="G117"/>
  <c r="E117"/>
  <c r="C117"/>
  <c r="I116"/>
  <c r="H116"/>
  <c r="G116"/>
  <c r="E116"/>
  <c r="C116"/>
  <c r="I115"/>
  <c r="H115"/>
  <c r="G115"/>
  <c r="E115"/>
  <c r="C115"/>
  <c r="I114"/>
  <c r="H114"/>
  <c r="G114"/>
  <c r="E114"/>
  <c r="C114"/>
  <c r="I111" s="1"/>
  <c r="H111"/>
  <c r="G111" s="1"/>
  <c r="F111"/>
  <c r="E111" s="1"/>
  <c r="D111"/>
  <c r="C111"/>
  <c r="B111"/>
  <c r="I110"/>
  <c r="H110"/>
  <c r="G110"/>
  <c r="E110"/>
  <c r="C110"/>
  <c r="I109"/>
  <c r="H109"/>
  <c r="G109"/>
  <c r="E109"/>
  <c r="C109" s="1"/>
  <c r="I108"/>
  <c r="H108"/>
  <c r="G108"/>
  <c r="E108"/>
  <c r="C108"/>
  <c r="I107"/>
  <c r="H107"/>
  <c r="G107"/>
  <c r="E107"/>
  <c r="C107"/>
  <c r="I104"/>
  <c r="H104"/>
  <c r="G104"/>
  <c r="F104"/>
  <c r="E104"/>
  <c r="D104"/>
  <c r="C104"/>
  <c r="B104"/>
  <c r="I103" s="1"/>
  <c r="H103"/>
  <c r="G103"/>
  <c r="E103"/>
  <c r="C103"/>
  <c r="I102"/>
  <c r="H102"/>
  <c r="G102" s="1"/>
  <c r="E102" s="1"/>
  <c r="C102" s="1"/>
  <c r="I101"/>
  <c r="H101"/>
  <c r="G101"/>
  <c r="E101"/>
  <c r="C101"/>
  <c r="I100"/>
  <c r="H100"/>
  <c r="G100"/>
  <c r="E100"/>
  <c r="C100"/>
  <c r="I96"/>
  <c r="H96"/>
  <c r="G96"/>
  <c r="F96"/>
  <c r="E96"/>
  <c r="D96"/>
  <c r="C96"/>
  <c r="B96"/>
  <c r="I95"/>
  <c r="H95"/>
  <c r="G95"/>
  <c r="E95"/>
  <c r="C95"/>
  <c r="I94"/>
  <c r="H94"/>
  <c r="G94"/>
  <c r="E94"/>
  <c r="C94"/>
  <c r="I93"/>
  <c r="H93"/>
  <c r="G93"/>
  <c r="E93"/>
  <c r="C93"/>
  <c r="I92"/>
  <c r="H92"/>
  <c r="G92"/>
  <c r="E92"/>
  <c r="C92" s="1"/>
  <c r="I91" s="1"/>
  <c r="H91"/>
  <c r="G91"/>
  <c r="E91"/>
  <c r="C91"/>
  <c r="I90"/>
  <c r="H90"/>
  <c r="G90"/>
  <c r="E90"/>
  <c r="C90"/>
  <c r="I89"/>
  <c r="H89"/>
  <c r="G89" s="1"/>
  <c r="E89" s="1"/>
  <c r="C89"/>
  <c r="I86"/>
  <c r="H86"/>
  <c r="G86" s="1"/>
  <c r="F86"/>
  <c r="E86"/>
  <c r="D86"/>
  <c r="C86"/>
  <c r="B86"/>
  <c r="I85"/>
  <c r="H85"/>
  <c r="G85"/>
  <c r="E85"/>
  <c r="C85" s="1"/>
  <c r="I84"/>
  <c r="H84"/>
  <c r="G84"/>
  <c r="E84"/>
  <c r="C84"/>
  <c r="I83"/>
  <c r="H83"/>
  <c r="G83"/>
  <c r="E83"/>
  <c r="C83"/>
  <c r="I82"/>
  <c r="H82"/>
  <c r="G82"/>
  <c r="E82"/>
  <c r="C82"/>
  <c r="I81"/>
  <c r="H81"/>
  <c r="G81"/>
  <c r="E81"/>
  <c r="C81"/>
  <c r="I80"/>
  <c r="H80"/>
  <c r="G80"/>
  <c r="E80" s="1"/>
  <c r="C80"/>
  <c r="I79"/>
  <c r="H79"/>
  <c r="G79"/>
  <c r="E79"/>
  <c r="C79"/>
  <c r="I76"/>
  <c r="H76"/>
  <c r="G76"/>
  <c r="F76"/>
  <c r="E76"/>
  <c r="D76"/>
  <c r="C76"/>
  <c r="B76"/>
  <c r="I75"/>
  <c r="H75"/>
  <c r="G75"/>
  <c r="E75"/>
  <c r="C75"/>
  <c r="I74" s="1"/>
  <c r="H74"/>
  <c r="G74"/>
  <c r="E74"/>
  <c r="C74"/>
  <c r="I73"/>
  <c r="H73"/>
  <c r="G73"/>
  <c r="E73"/>
  <c r="C73"/>
  <c r="I72"/>
  <c r="H72"/>
  <c r="G72"/>
  <c r="E72"/>
  <c r="C72"/>
  <c r="I71"/>
  <c r="H71"/>
  <c r="G71"/>
  <c r="E71"/>
  <c r="C71"/>
  <c r="I70"/>
  <c r="H70"/>
  <c r="G70" s="1"/>
  <c r="E70" s="1"/>
  <c r="C70" s="1"/>
  <c r="I69"/>
  <c r="H69"/>
  <c r="G69"/>
  <c r="E69"/>
  <c r="C69"/>
  <c r="I66"/>
  <c r="H66"/>
  <c r="G66"/>
  <c r="F66"/>
  <c r="E66"/>
  <c r="D66"/>
  <c r="C66"/>
  <c r="B66"/>
  <c r="I65"/>
  <c r="H65"/>
  <c r="G65"/>
  <c r="E65"/>
  <c r="C65"/>
  <c r="I64"/>
  <c r="H64"/>
  <c r="G64"/>
  <c r="E64"/>
  <c r="C64"/>
  <c r="I63"/>
  <c r="H63"/>
  <c r="G63"/>
  <c r="E63" s="1"/>
  <c r="C63"/>
  <c r="I62"/>
  <c r="H62"/>
  <c r="G62"/>
  <c r="E62"/>
  <c r="C62"/>
  <c r="I61"/>
  <c r="H61"/>
  <c r="G61"/>
  <c r="E61"/>
  <c r="C61"/>
  <c r="I60"/>
  <c r="H60"/>
  <c r="G60" s="1"/>
  <c r="E60"/>
  <c r="C60" s="1"/>
  <c r="I59"/>
  <c r="H59"/>
  <c r="G59"/>
  <c r="E59"/>
  <c r="C59"/>
  <c r="I56"/>
  <c r="H56"/>
  <c r="G56"/>
  <c r="F56"/>
  <c r="E56"/>
  <c r="D56"/>
  <c r="C56"/>
  <c r="B56"/>
  <c r="I55"/>
  <c r="H55"/>
  <c r="G55"/>
  <c r="E55"/>
  <c r="C55"/>
  <c r="I54"/>
  <c r="H54"/>
  <c r="G54"/>
  <c r="E54"/>
  <c r="C54"/>
  <c r="I53" s="1"/>
  <c r="H53"/>
  <c r="G53"/>
  <c r="E53"/>
  <c r="C53"/>
  <c r="I52"/>
  <c r="H52"/>
  <c r="G52"/>
  <c r="E52"/>
  <c r="C52"/>
  <c r="I51"/>
  <c r="H51"/>
  <c r="G51" s="1"/>
  <c r="E51"/>
  <c r="C51"/>
  <c r="I50"/>
  <c r="H50"/>
  <c r="G50"/>
  <c r="E50" s="1"/>
  <c r="C50"/>
  <c r="I49"/>
  <c r="H49"/>
  <c r="G49"/>
  <c r="E49"/>
  <c r="C49" s="1"/>
  <c r="I46" s="1"/>
  <c r="H46"/>
  <c r="G46"/>
  <c r="F46"/>
  <c r="E46"/>
  <c r="D46"/>
  <c r="C46"/>
  <c r="B46"/>
  <c r="I45" l="1"/>
  <c r="H45"/>
  <c r="G45"/>
  <c r="E45"/>
  <c r="C45"/>
  <c r="I44"/>
  <c r="H44"/>
  <c r="G44"/>
  <c r="E44"/>
  <c r="C44"/>
  <c r="I43"/>
  <c r="H43"/>
  <c r="G43"/>
  <c r="E43"/>
  <c r="C43"/>
  <c r="I42"/>
  <c r="H42"/>
  <c r="G42" s="1"/>
  <c r="E42" s="1"/>
  <c r="C42" s="1"/>
  <c r="I41"/>
  <c r="H41"/>
  <c r="G41"/>
  <c r="E41"/>
  <c r="C41"/>
  <c r="I40"/>
  <c r="H40"/>
  <c r="G40"/>
  <c r="E40"/>
  <c r="C40"/>
  <c r="I39"/>
  <c r="H39"/>
  <c r="G39"/>
  <c r="E39"/>
  <c r="C39"/>
  <c r="I36" s="1"/>
  <c r="H36"/>
  <c r="G36" s="1"/>
  <c r="F36"/>
  <c r="E36" s="1"/>
  <c r="D36"/>
  <c r="C36" s="1"/>
  <c r="B36"/>
  <c r="I35"/>
  <c r="H35"/>
  <c r="G35"/>
  <c r="E35" s="1"/>
  <c r="C35"/>
  <c r="I34"/>
  <c r="H34"/>
  <c r="G34"/>
  <c r="E34"/>
  <c r="C34" s="1"/>
  <c r="I31" s="1"/>
  <c r="H31"/>
  <c r="G31" s="1"/>
  <c r="F31"/>
  <c r="E31" s="1"/>
  <c r="D31"/>
  <c r="C31" s="1"/>
  <c r="B31"/>
  <c r="I30"/>
  <c r="H30"/>
  <c r="G30"/>
  <c r="E30"/>
  <c r="C30"/>
  <c r="I29"/>
  <c r="H29"/>
  <c r="G29"/>
  <c r="E29"/>
  <c r="C29"/>
  <c r="I25"/>
  <c r="H25"/>
  <c r="G25"/>
  <c r="F25"/>
  <c r="E25"/>
  <c r="D25"/>
  <c r="C25"/>
  <c r="B25"/>
  <c r="I24" s="1"/>
  <c r="H24"/>
  <c r="G24"/>
  <c r="E24"/>
  <c r="C24" s="1"/>
  <c r="I23"/>
  <c r="H23"/>
  <c r="G23" s="1"/>
  <c r="E23" s="1"/>
  <c r="C23"/>
  <c r="I20" s="1"/>
  <c r="H20"/>
  <c r="G20" s="1"/>
  <c r="F20"/>
  <c r="E20"/>
  <c r="D20"/>
  <c r="C20"/>
  <c r="B20"/>
  <c r="I19"/>
  <c r="H19"/>
  <c r="G19"/>
  <c r="E19"/>
  <c r="C19"/>
  <c r="I18"/>
  <c r="H18"/>
  <c r="G18"/>
  <c r="E18" l="1"/>
  <c r="C18"/>
  <c r="I15"/>
  <c r="H15"/>
  <c r="G15"/>
  <c r="F15"/>
  <c r="E15"/>
  <c r="D15"/>
  <c r="C15"/>
  <c r="B15"/>
  <c r="I14"/>
  <c r="H14"/>
  <c r="G14"/>
  <c r="E14"/>
  <c r="C14" s="1"/>
  <c r="I13"/>
  <c r="H13"/>
  <c r="G13"/>
  <c r="E13"/>
  <c r="C13"/>
  <c r="I10"/>
  <c r="H10"/>
  <c r="G10"/>
  <c r="F10"/>
  <c r="E10" s="1"/>
  <c r="D10"/>
  <c r="C10"/>
  <c r="B10"/>
  <c r="I9"/>
  <c r="H9"/>
  <c r="G9"/>
  <c r="E9"/>
  <c r="C9"/>
  <c r="I8" s="1"/>
  <c r="H8"/>
  <c r="G8"/>
  <c r="E8"/>
  <c r="C8" s="1"/>
  <c r="I7"/>
  <c r="H7"/>
  <c r="G7" s="1"/>
  <c r="E7"/>
  <c r="C7"/>
  <c r="I6"/>
  <c r="H6"/>
  <c r="G6"/>
  <c r="E6"/>
  <c r="C6"/>
  <c r="I5"/>
  <c r="H5"/>
  <c r="G5"/>
  <c r="E5"/>
  <c r="C5"/>
  <c r="I121" i="9" s="1"/>
  <c r="H121"/>
  <c r="G121"/>
  <c r="E121"/>
  <c r="C121"/>
  <c r="I120" s="1"/>
  <c r="H120"/>
  <c r="G120" s="1"/>
  <c r="F120"/>
  <c r="E120" s="1"/>
  <c r="D120"/>
  <c r="C120" s="1"/>
  <c r="B120"/>
  <c r="I119"/>
  <c r="H119"/>
  <c r="G119"/>
  <c r="E119"/>
  <c r="C119"/>
  <c r="I114"/>
  <c r="H114"/>
  <c r="G114"/>
  <c r="F114"/>
  <c r="E114"/>
  <c r="D114"/>
  <c r="C114"/>
  <c r="B114"/>
  <c r="I113" s="1"/>
  <c r="H113"/>
  <c r="G113"/>
  <c r="E113"/>
  <c r="C113" s="1"/>
  <c r="I112"/>
  <c r="H112"/>
  <c r="G112" s="1"/>
  <c r="E112" s="1"/>
  <c r="C112"/>
  <c r="I109"/>
  <c r="H109"/>
  <c r="G109" s="1"/>
  <c r="F109"/>
  <c r="E109"/>
  <c r="D109"/>
  <c r="C109" s="1"/>
  <c r="B109"/>
  <c r="I108"/>
  <c r="H108"/>
  <c r="G108"/>
  <c r="E108" s="1"/>
  <c r="C108"/>
  <c r="I107"/>
  <c r="H107"/>
  <c r="G107"/>
  <c r="E107"/>
  <c r="C107"/>
  <c r="I104"/>
  <c r="H104"/>
  <c r="G104"/>
  <c r="F104"/>
  <c r="E104" s="1"/>
  <c r="D104"/>
  <c r="C104"/>
  <c r="B104"/>
  <c r="I103"/>
  <c r="H103"/>
  <c r="G103"/>
  <c r="E103"/>
  <c r="C103"/>
  <c r="I102"/>
  <c r="H102"/>
  <c r="G102"/>
  <c r="E102"/>
  <c r="C102" s="1"/>
  <c r="I101" s="1"/>
  <c r="H101"/>
  <c r="G101"/>
  <c r="E101"/>
  <c r="C101"/>
  <c r="I100"/>
  <c r="H100"/>
  <c r="G100" s="1"/>
  <c r="E100"/>
  <c r="C100"/>
  <c r="I97" s="1"/>
  <c r="H97"/>
  <c r="G97"/>
  <c r="F97"/>
  <c r="E97" s="1"/>
  <c r="D97"/>
  <c r="C97"/>
  <c r="B97"/>
  <c r="I96"/>
  <c r="H96"/>
  <c r="G96" s="1"/>
  <c r="E96"/>
  <c r="C96"/>
  <c r="I95"/>
  <c r="H95"/>
  <c r="G95"/>
  <c r="E95"/>
  <c r="C95" s="1"/>
  <c r="I92"/>
  <c r="H92"/>
  <c r="G92"/>
  <c r="F92"/>
  <c r="E92"/>
  <c r="D92"/>
  <c r="C92"/>
  <c r="B92"/>
  <c r="I91"/>
  <c r="H91"/>
  <c r="G91"/>
  <c r="E91"/>
  <c r="C91" s="1"/>
  <c r="I90"/>
  <c r="H90"/>
  <c r="G90" s="1"/>
  <c r="E90" s="1"/>
  <c r="C90"/>
  <c r="I87"/>
  <c r="H87"/>
  <c r="G87"/>
  <c r="F87"/>
  <c r="E87"/>
  <c r="D87"/>
  <c r="C87"/>
  <c r="B87"/>
  <c r="I86"/>
  <c r="H86"/>
  <c r="G86"/>
  <c r="E86"/>
  <c r="C86" s="1"/>
  <c r="I85"/>
  <c r="H85"/>
  <c r="G85" s="1"/>
  <c r="E85" s="1"/>
  <c r="C85"/>
  <c r="I82"/>
  <c r="H82"/>
  <c r="G82"/>
  <c r="F82"/>
  <c r="E82"/>
  <c r="D82"/>
  <c r="C82"/>
  <c r="B82"/>
  <c r="I81"/>
  <c r="H81"/>
  <c r="G81"/>
  <c r="E81"/>
  <c r="C81" s="1"/>
  <c r="I80"/>
  <c r="H80"/>
  <c r="G80"/>
  <c r="E80"/>
  <c r="C80"/>
  <c r="I77"/>
  <c r="H77"/>
  <c r="G77"/>
  <c r="F77"/>
  <c r="E77"/>
  <c r="D77"/>
  <c r="C77"/>
  <c r="B77"/>
  <c r="I76"/>
  <c r="H76"/>
  <c r="G76"/>
  <c r="E76" s="1"/>
  <c r="C76"/>
  <c r="I75"/>
  <c r="H75"/>
  <c r="G75" s="1"/>
  <c r="E75"/>
  <c r="C75"/>
  <c r="I71"/>
  <c r="H71"/>
  <c r="G71"/>
  <c r="F71"/>
  <c r="E71"/>
  <c r="D71"/>
  <c r="C71"/>
  <c r="B71"/>
  <c r="I70"/>
  <c r="H70"/>
  <c r="G70"/>
  <c r="E70"/>
  <c r="C70"/>
  <c r="I69" s="1"/>
  <c r="H69"/>
  <c r="G69" s="1"/>
  <c r="E69"/>
  <c r="C69"/>
  <c r="I68"/>
  <c r="H68"/>
  <c r="G68"/>
  <c r="E68" s="1"/>
  <c r="C68" s="1"/>
  <c r="I65" s="1"/>
  <c r="H65"/>
  <c r="G65"/>
  <c r="E65"/>
  <c r="C65"/>
  <c r="I64" s="1"/>
  <c r="H64"/>
  <c r="G64" s="1"/>
  <c r="F64"/>
  <c r="E64" s="1"/>
  <c r="D64"/>
  <c r="C64"/>
  <c r="B64"/>
  <c r="I63"/>
  <c r="H63"/>
  <c r="G63"/>
  <c r="E63"/>
  <c r="C63"/>
  <c r="I59"/>
  <c r="H59"/>
  <c r="G59" s="1"/>
  <c r="F59"/>
  <c r="E59"/>
  <c r="D59"/>
  <c r="C59" s="1"/>
  <c r="B59"/>
  <c r="I58"/>
  <c r="H58"/>
  <c r="G58"/>
  <c r="E58" s="1"/>
  <c r="C58"/>
  <c r="I57"/>
  <c r="H57"/>
  <c r="G57"/>
  <c r="E57"/>
  <c r="C57"/>
  <c r="I56" s="1"/>
  <c r="H56"/>
  <c r="G56"/>
  <c r="E56"/>
  <c r="C56"/>
  <c r="I55"/>
  <c r="H55"/>
  <c r="G55"/>
  <c r="E55"/>
  <c r="C55"/>
  <c r="I54"/>
  <c r="H54"/>
  <c r="G54"/>
  <c r="E54"/>
  <c r="C54"/>
  <c r="I51"/>
  <c r="H51"/>
  <c r="G51" s="1"/>
  <c r="F51"/>
  <c r="E51"/>
  <c r="D51"/>
  <c r="C51" s="1"/>
  <c r="B51"/>
  <c r="I50"/>
  <c r="H50"/>
  <c r="G50"/>
  <c r="E50"/>
  <c r="C50"/>
  <c r="I49"/>
  <c r="H49"/>
  <c r="G49"/>
  <c r="E49" s="1"/>
  <c r="C49"/>
  <c r="I46"/>
  <c r="H46"/>
  <c r="G46"/>
  <c r="F46"/>
  <c r="E46" s="1"/>
  <c r="D46"/>
  <c r="C46"/>
  <c r="B46"/>
  <c r="I45"/>
  <c r="H45"/>
  <c r="G45"/>
  <c r="E45"/>
  <c r="C45"/>
  <c r="I44"/>
  <c r="H44"/>
  <c r="G44" s="1"/>
  <c r="E44"/>
  <c r="C44"/>
  <c r="I43"/>
  <c r="H43"/>
  <c r="G43"/>
  <c r="E43"/>
  <c r="C43"/>
  <c r="I42"/>
  <c r="H42"/>
  <c r="G42"/>
  <c r="E42"/>
  <c r="C42" s="1"/>
  <c r="I39"/>
  <c r="H39"/>
  <c r="G39"/>
  <c r="F39"/>
  <c r="E39" s="1"/>
  <c r="D39"/>
  <c r="C39" s="1"/>
  <c r="B39"/>
  <c r="I38"/>
  <c r="H38"/>
  <c r="G38"/>
  <c r="E38"/>
  <c r="C38"/>
  <c r="I37"/>
  <c r="H37"/>
  <c r="G37"/>
  <c r="E37"/>
  <c r="C37"/>
  <c r="I36"/>
  <c r="H36"/>
  <c r="G36"/>
  <c r="E36"/>
  <c r="C36"/>
  <c r="I35"/>
  <c r="H35"/>
  <c r="G35"/>
  <c r="E35"/>
  <c r="C35"/>
  <c r="I34"/>
  <c r="H34"/>
  <c r="G34" s="1"/>
  <c r="E34"/>
  <c r="C34"/>
  <c r="I33"/>
  <c r="H33"/>
  <c r="G33"/>
  <c r="E33"/>
  <c r="C33"/>
  <c r="I30"/>
  <c r="H30"/>
  <c r="G30" s="1"/>
  <c r="F30"/>
  <c r="E30" s="1"/>
  <c r="D30"/>
  <c r="C30" s="1"/>
  <c r="B30"/>
  <c r="I29"/>
  <c r="H29"/>
  <c r="G29"/>
  <c r="E29"/>
  <c r="C29"/>
  <c r="I28"/>
  <c r="H28"/>
  <c r="G28"/>
  <c r="E28"/>
  <c r="C28"/>
  <c r="I27" s="1"/>
  <c r="H27"/>
  <c r="G27"/>
  <c r="E27"/>
  <c r="C27"/>
  <c r="I26"/>
  <c r="H26"/>
  <c r="G26"/>
  <c r="E26"/>
  <c r="C26"/>
  <c r="I23"/>
  <c r="H23"/>
  <c r="G23"/>
  <c r="F23"/>
  <c r="E23"/>
  <c r="D23"/>
  <c r="C23"/>
  <c r="B23"/>
  <c r="I22"/>
  <c r="H22"/>
  <c r="G22" s="1"/>
  <c r="E22" s="1"/>
  <c r="C22"/>
  <c r="I21"/>
  <c r="H21"/>
  <c r="G21"/>
  <c r="E21"/>
  <c r="C21"/>
  <c r="I20"/>
  <c r="H20"/>
  <c r="G20"/>
  <c r="E20"/>
  <c r="C20" s="1"/>
  <c r="I19"/>
  <c r="H19"/>
  <c r="G19"/>
  <c r="E19"/>
  <c r="C19"/>
  <c r="I16" s="1"/>
  <c r="H16"/>
  <c r="G16"/>
  <c r="F16"/>
  <c r="E16"/>
  <c r="D16"/>
  <c r="C16"/>
  <c r="B16"/>
  <c r="I15"/>
  <c r="H15"/>
  <c r="G15"/>
  <c r="E15"/>
  <c r="C15"/>
  <c r="I14"/>
  <c r="H14"/>
  <c r="G14"/>
  <c r="E14"/>
  <c r="C14"/>
  <c r="I13"/>
  <c r="H13"/>
  <c r="G13"/>
  <c r="E13"/>
  <c r="C13"/>
  <c r="I12"/>
  <c r="H12"/>
  <c r="G12"/>
  <c r="E12"/>
  <c r="C12"/>
  <c r="I11"/>
  <c r="H11"/>
  <c r="G11"/>
  <c r="E11"/>
  <c r="C11"/>
  <c r="I10"/>
  <c r="H10"/>
  <c r="G10"/>
  <c r="E10"/>
  <c r="C10"/>
  <c r="I9"/>
  <c r="H9"/>
  <c r="G9" s="1"/>
  <c r="E9" s="1"/>
  <c r="C9" s="1"/>
  <c r="I8"/>
  <c r="H8"/>
  <c r="G8"/>
  <c r="E8"/>
  <c r="C8"/>
  <c r="I7"/>
  <c r="H7"/>
  <c r="G7"/>
  <c r="E7"/>
  <c r="C7"/>
  <c r="I6"/>
  <c r="H6"/>
  <c r="G6"/>
  <c r="E6"/>
  <c r="C6"/>
  <c r="I5"/>
  <c r="H5"/>
  <c r="G5"/>
  <c r="E5"/>
  <c r="C5"/>
</calcChain>
</file>

<file path=xl/sharedStrings.xml><?xml version="1.0" encoding="utf-8"?>
<sst xmlns="http://schemas.openxmlformats.org/spreadsheetml/2006/main" count="310" uniqueCount="155">
  <si>
    <t>Total</t>
  </si>
  <si>
    <t>0 to 4</t>
  </si>
  <si>
    <t>Age</t>
  </si>
  <si>
    <t>5 to 14</t>
  </si>
  <si>
    <t>15 to 24</t>
  </si>
  <si>
    <t>25 to 34</t>
  </si>
  <si>
    <t>Round 1</t>
  </si>
  <si>
    <t>Round 2</t>
  </si>
  <si>
    <t>Round 3</t>
  </si>
  <si>
    <t>Overall</t>
  </si>
  <si>
    <t>Larviciding</t>
  </si>
  <si>
    <t>Incomplete or badly damaged</t>
  </si>
  <si>
    <t>Proportion</t>
  </si>
  <si>
    <t>Characteristics</t>
  </si>
  <si>
    <t>Education level of household head</t>
  </si>
  <si>
    <t>None</t>
  </si>
  <si>
    <t>Primary</t>
  </si>
  <si>
    <t>Secondary</t>
  </si>
  <si>
    <t>Higher</t>
  </si>
  <si>
    <t>Sealed ceiling or eaves</t>
  </si>
  <si>
    <t>Unsealed ceiling and eaves</t>
  </si>
  <si>
    <t>Ceilings and eaves</t>
  </si>
  <si>
    <t>Screening or glazing of windows and airbricks</t>
  </si>
  <si>
    <t>Absent</t>
  </si>
  <si>
    <t>Complete but with holes</t>
  </si>
  <si>
    <t>Complete and intact</t>
  </si>
  <si>
    <t>Sealed ceiling of eaves plus windows and airbricks that are completely screened with or without holes</t>
  </si>
  <si>
    <t>Not sealed and screened</t>
  </si>
  <si>
    <t>Sealed and screened</t>
  </si>
  <si>
    <t>Mud and wattle or woven fibre</t>
  </si>
  <si>
    <t>Wood or plyboard</t>
  </si>
  <si>
    <t>Gypsum</t>
  </si>
  <si>
    <t>Ceiling material quality</t>
  </si>
  <si>
    <t>Window or airbrick screening material quality</t>
  </si>
  <si>
    <t>Boards</t>
  </si>
  <si>
    <t>Metal netting</t>
  </si>
  <si>
    <t>Plastic netting</t>
  </si>
  <si>
    <t>Fabric Netting</t>
  </si>
  <si>
    <t>Glass</t>
  </si>
  <si>
    <t>Floor material quality</t>
  </si>
  <si>
    <t>Earth or sand</t>
  </si>
  <si>
    <t>Wooden boards, plastic sheeting or rugs</t>
  </si>
  <si>
    <t>Parquet, polished wood or ceramic tyles</t>
  </si>
  <si>
    <t>Concrete</t>
  </si>
  <si>
    <t>Roof material quality</t>
  </si>
  <si>
    <t>Iron sheets</t>
  </si>
  <si>
    <t>Concrete or tiles</t>
  </si>
  <si>
    <t>Wall material quality</t>
  </si>
  <si>
    <t>Mud</t>
  </si>
  <si>
    <t>Wood boards or iron sheets</t>
  </si>
  <si>
    <t>Brick or concrete</t>
  </si>
  <si>
    <t>Pastered brick or concrete</t>
  </si>
  <si>
    <t>Painted brick or concrete</t>
  </si>
  <si>
    <t>Indoor residual spraying</t>
  </si>
  <si>
    <t>Not sprayed in the last 12 months</t>
  </si>
  <si>
    <t>Sprayed in the last 12 months</t>
  </si>
  <si>
    <t>Not used in the last week</t>
  </si>
  <si>
    <t>Used in the last week</t>
  </si>
  <si>
    <t>Mosquito coils</t>
  </si>
  <si>
    <t>Topical repellents</t>
  </si>
  <si>
    <t>Have at least one bed net</t>
  </si>
  <si>
    <t>No nets</t>
  </si>
  <si>
    <t>One or more nets</t>
  </si>
  <si>
    <t>Participants</t>
  </si>
  <si>
    <t>Vector control interventions</t>
  </si>
  <si>
    <t>&gt;10</t>
  </si>
  <si>
    <t>Not in a ward with active larviciding at the time of the survey</t>
  </si>
  <si>
    <t>In a ward with active larviciding at the time of the survey</t>
  </si>
  <si>
    <t>Detectable populations of Anopheles gambiae sensu lato</t>
  </si>
  <si>
    <r>
      <t>Anopheles gambiae</t>
    </r>
    <r>
      <rPr>
        <sz val="11"/>
        <color theme="1"/>
        <rFont val="Calibri"/>
        <family val="2"/>
        <scheme val="minor"/>
      </rPr>
      <t xml:space="preserve"> sl not detected</t>
    </r>
  </si>
  <si>
    <r>
      <t>Anopheles gambiae</t>
    </r>
    <r>
      <rPr>
        <sz val="11"/>
        <color theme="1"/>
        <rFont val="Calibri"/>
        <family val="2"/>
        <scheme val="minor"/>
      </rPr>
      <t xml:space="preserve"> sl detected</t>
    </r>
  </si>
  <si>
    <t>Density of Culicines</t>
  </si>
  <si>
    <t>0 to 10 per tent trap per night</t>
  </si>
  <si>
    <t>&gt;10 to 20 per tent trap per night</t>
  </si>
  <si>
    <t>&gt;20 per tent trap per night</t>
  </si>
  <si>
    <t>Parasitological</t>
  </si>
  <si>
    <t>Presence of a Plasmodium falciparum carrier in the household</t>
  </si>
  <si>
    <t>No malaria-infected participant found</t>
  </si>
  <si>
    <t>One or more malaria-infected participants found</t>
  </si>
  <si>
    <t>Demographic and socioeconomic</t>
  </si>
  <si>
    <t>35 and above</t>
  </si>
  <si>
    <t>Plasmodium falciparum infection status</t>
  </si>
  <si>
    <t>Not detectably malaria-infected</t>
  </si>
  <si>
    <t>Detectably malaria infected</t>
  </si>
  <si>
    <t>Sex</t>
  </si>
  <si>
    <t>Male</t>
  </si>
  <si>
    <t>Female</t>
  </si>
  <si>
    <t>Resident household member</t>
  </si>
  <si>
    <t>Visitor to the household</t>
  </si>
  <si>
    <t>Stayed in the household last night</t>
  </si>
  <si>
    <t>Stayed elsewhere last night</t>
  </si>
  <si>
    <t>Usually lives in this household as a resident member</t>
  </si>
  <si>
    <t>Slept elsewhere over the last month</t>
  </si>
  <si>
    <t>Didn't sleep outside the household in the preceeding month</t>
  </si>
  <si>
    <t>Slept outside the household in the preceeding month</t>
  </si>
  <si>
    <t>Household and housing characteristics</t>
  </si>
  <si>
    <t>Household-level Entomological Exposure Indicators</t>
  </si>
  <si>
    <t>Entomological Exposure Indicators</t>
  </si>
  <si>
    <t>Behavioural characteristics</t>
  </si>
  <si>
    <t>Went indoors for the evening</t>
  </si>
  <si>
    <t>18.00 to 19.00</t>
  </si>
  <si>
    <t>19.00 to 20.00</t>
  </si>
  <si>
    <t>20.00 to 21.00</t>
  </si>
  <si>
    <t>22.00 to 23.00</t>
  </si>
  <si>
    <t>21.00 to 22.00</t>
  </si>
  <si>
    <t>23.00 to 24.00</t>
  </si>
  <si>
    <t>After 24.00</t>
  </si>
  <si>
    <t>Went to bed for the evening</t>
  </si>
  <si>
    <t>Got out of bed in the morning</t>
  </si>
  <si>
    <t>Before 04.00</t>
  </si>
  <si>
    <t>4.00 to 5.00</t>
  </si>
  <si>
    <t>5.00 to 6.00</t>
  </si>
  <si>
    <t>6.00 to 7.00</t>
  </si>
  <si>
    <t>7.00 to 8.00</t>
  </si>
  <si>
    <t>8.00 to 9.00</t>
  </si>
  <si>
    <t>After 9.00</t>
  </si>
  <si>
    <t>Left the house in the morning</t>
  </si>
  <si>
    <t>Less than 50%</t>
  </si>
  <si>
    <t>Greater than or equal to 50% but less than 60%</t>
  </si>
  <si>
    <t>Greater than or equal to 60% but less than 70%</t>
  </si>
  <si>
    <t>Greater than or equal to 70% but less than 80%</t>
  </si>
  <si>
    <t>Greater than or equal to 80% but less than 90%</t>
  </si>
  <si>
    <t>Greater than or equal to 90% but less than 100%</t>
  </si>
  <si>
    <r>
      <t>Estimated proportion of human exposure that would occur indoors in the absence of nets or house screening (</t>
    </r>
    <r>
      <rPr>
        <i/>
        <sz val="11"/>
        <color theme="1"/>
        <rFont val="Calibri"/>
        <family val="2"/>
      </rPr>
      <t>πi)</t>
    </r>
  </si>
  <si>
    <r>
      <t>Estimated proportion of human exposure that would occur while asleep indoors in the absence of nets or house screening (</t>
    </r>
    <r>
      <rPr>
        <i/>
        <sz val="11"/>
        <color theme="1"/>
        <rFont val="Calibri"/>
        <family val="2"/>
      </rPr>
      <t>πs)</t>
    </r>
  </si>
  <si>
    <t>Demographic, social and socioeconomic</t>
  </si>
  <si>
    <t>Child lives with biological mother</t>
  </si>
  <si>
    <t>Lives with mother</t>
  </si>
  <si>
    <t>Doesn't live with mother</t>
  </si>
  <si>
    <t>Recollection of fever in previous two weeks</t>
  </si>
  <si>
    <t>Remembered having had fever over the previous two weeks</t>
  </si>
  <si>
    <t>Could not remember any fever over the previous two weeks</t>
  </si>
  <si>
    <t>Recollection of fever in previous 24 hours</t>
  </si>
  <si>
    <t>Could not remember any fever over the previous 24 hours</t>
  </si>
  <si>
    <t>Remembered having had fever over the previous 24 hours</t>
  </si>
  <si>
    <t>Did not seek advice or treatment</t>
  </si>
  <si>
    <t>Did seek advice and/or treatment</t>
  </si>
  <si>
    <t>Government health facility, mobile clinic or Community Health Worker</t>
  </si>
  <si>
    <t>Formal private-sector health facility</t>
  </si>
  <si>
    <t>Other informal health service providers</t>
  </si>
  <si>
    <t>Took drugs for treatment of that fever over the previous two weeks</t>
  </si>
  <si>
    <t>Sought advice and/or treatment for that fever over the previous two weeks</t>
  </si>
  <si>
    <t>History of illness and treament</t>
  </si>
  <si>
    <t>Did not take drugs</t>
  </si>
  <si>
    <t>Took drugs</t>
  </si>
  <si>
    <t>Artemisinin-based combination therapy</t>
  </si>
  <si>
    <t>Non-artemisinin-based antimalarial</t>
  </si>
  <si>
    <t>Non-antimalarial</t>
  </si>
  <si>
    <t>Which drug taken for treatment of that fever over the previous two weeks (Non-exclusive)</t>
  </si>
  <si>
    <t>Where advice or treatment sought for that fever over the previous two weeks (Non-exclusive)</t>
  </si>
  <si>
    <t>Have at least one bed net in the household</t>
  </si>
  <si>
    <t>Slept under a net last night</t>
  </si>
  <si>
    <t>Did not sleep under a net</t>
  </si>
  <si>
    <t>Slept under an untreated net</t>
  </si>
  <si>
    <t>Slept under a long-lasting insecticidal net</t>
  </si>
</sst>
</file>

<file path=xl/styles.xml><?xml version="1.0" encoding="utf-8"?>
<styleSheet xmlns="http://schemas.openxmlformats.org/spreadsheetml/2006/main">
  <numFmts count="1">
    <numFmt numFmtId="166" formatCode="0.0%"/>
  </numFmts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</font>
    <font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0" fillId="0" borderId="0" xfId="0" applyFont="1"/>
    <xf numFmtId="1" fontId="0" fillId="0" borderId="0" xfId="0" applyNumberFormat="1"/>
    <xf numFmtId="166" fontId="0" fillId="0" borderId="0" xfId="0" applyNumberFormat="1"/>
    <xf numFmtId="166" fontId="1" fillId="0" borderId="0" xfId="0" applyNumberFormat="1" applyFont="1"/>
    <xf numFmtId="166" fontId="0" fillId="0" borderId="0" xfId="0" applyNumberFormat="1" applyFont="1"/>
    <xf numFmtId="0" fontId="2" fillId="0" borderId="0" xfId="0" applyFont="1"/>
    <xf numFmtId="166" fontId="2" fillId="0" borderId="0" xfId="0" applyNumberFormat="1" applyFont="1"/>
    <xf numFmtId="0" fontId="3" fillId="0" borderId="0" xfId="0" applyFont="1"/>
    <xf numFmtId="166" fontId="3" fillId="0" borderId="0" xfId="0" applyNumberFormat="1" applyFont="1"/>
    <xf numFmtId="1" fontId="1" fillId="0" borderId="0" xfId="0" applyNumberFormat="1" applyFont="1"/>
    <xf numFmtId="1" fontId="0" fillId="0" borderId="0" xfId="0" applyNumberFormat="1" applyFont="1"/>
    <xf numFmtId="1" fontId="2" fillId="0" borderId="0" xfId="0" applyNumberFormat="1" applyFont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9" fontId="0" fillId="0" borderId="0" xfId="0" applyNumberForma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0000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25"/>
  <sheetViews>
    <sheetView workbookViewId="0">
      <selection activeCell="A60" sqref="A60:XFD60"/>
    </sheetView>
  </sheetViews>
  <sheetFormatPr defaultRowHeight="15"/>
  <cols>
    <col min="1" max="1" width="57.140625" customWidth="1"/>
    <col min="3" max="3" width="11.7109375" customWidth="1"/>
    <col min="4" max="4" width="10.7109375" bestFit="1" customWidth="1"/>
    <col min="5" max="5" width="11.5703125" customWidth="1"/>
    <col min="7" max="7" width="11.28515625" customWidth="1"/>
    <col min="8" max="8" width="9.140625" style="1"/>
    <col min="9" max="9" width="11.42578125" customWidth="1"/>
  </cols>
  <sheetData>
    <row r="1" spans="1:9">
      <c r="A1" s="1" t="s">
        <v>13</v>
      </c>
      <c r="B1" s="1" t="s">
        <v>6</v>
      </c>
      <c r="C1" s="1" t="s">
        <v>12</v>
      </c>
      <c r="D1" s="1" t="s">
        <v>7</v>
      </c>
      <c r="E1" s="1" t="s">
        <v>12</v>
      </c>
      <c r="F1" s="1" t="s">
        <v>8</v>
      </c>
      <c r="G1" s="1" t="s">
        <v>12</v>
      </c>
      <c r="H1" s="1" t="s">
        <v>9</v>
      </c>
      <c r="I1" s="1" t="s">
        <v>12</v>
      </c>
    </row>
    <row r="2" spans="1:9">
      <c r="A2" s="1"/>
      <c r="B2" s="1"/>
      <c r="C2" s="5"/>
      <c r="D2" s="1"/>
      <c r="E2" s="5"/>
      <c r="F2" s="1"/>
      <c r="G2" s="1"/>
      <c r="I2" s="6"/>
    </row>
    <row r="3" spans="1:9">
      <c r="A3" s="9" t="s">
        <v>79</v>
      </c>
      <c r="B3" s="1"/>
      <c r="C3" s="5"/>
      <c r="D3" s="1"/>
      <c r="E3" s="5"/>
      <c r="F3" s="1"/>
      <c r="G3" s="5"/>
      <c r="I3" s="6"/>
    </row>
    <row r="4" spans="1:9">
      <c r="A4" s="7" t="s">
        <v>63</v>
      </c>
      <c r="B4" s="1"/>
      <c r="C4" s="5"/>
      <c r="D4" s="1"/>
      <c r="E4" s="5"/>
      <c r="F4" s="1"/>
      <c r="G4" s="5"/>
      <c r="I4" s="6"/>
    </row>
    <row r="5" spans="1:9">
      <c r="A5" s="14">
        <v>1</v>
      </c>
      <c r="B5" s="2">
        <v>115</v>
      </c>
      <c r="C5" s="6">
        <f>B5/$B$16</f>
        <v>0.16522988505747127</v>
      </c>
      <c r="D5" s="2">
        <v>414</v>
      </c>
      <c r="E5" s="6">
        <f>D5/$D$16</f>
        <v>0.22647702407002188</v>
      </c>
      <c r="F5" s="2">
        <v>192</v>
      </c>
      <c r="G5" s="6">
        <f>F5/$F$16</f>
        <v>0.22775800711743771</v>
      </c>
      <c r="H5" s="1">
        <f>F5+D5+B5</f>
        <v>721</v>
      </c>
      <c r="I5" s="5">
        <f>H5/$H$16</f>
        <v>0.21413721413721415</v>
      </c>
    </row>
    <row r="6" spans="1:9">
      <c r="A6" s="14">
        <v>2</v>
      </c>
      <c r="B6" s="2">
        <v>147</v>
      </c>
      <c r="C6" s="6">
        <f t="shared" ref="C6:C16" si="0">B6/$B$16</f>
        <v>0.21120689655172414</v>
      </c>
      <c r="D6" s="2">
        <v>423</v>
      </c>
      <c r="E6" s="6">
        <f t="shared" ref="E6:E16" si="1">D6/$D$16</f>
        <v>0.23140043763676149</v>
      </c>
      <c r="F6" s="2">
        <v>187</v>
      </c>
      <c r="G6" s="6">
        <f t="shared" ref="G6:G16" si="2">F6/$F$16</f>
        <v>0.22182680901542112</v>
      </c>
      <c r="H6" s="1">
        <f t="shared" ref="H6:H16" si="3">F6+D6+B6</f>
        <v>757</v>
      </c>
      <c r="I6" s="5">
        <f t="shared" ref="I6:I16" si="4">H6/$H$16</f>
        <v>0.22482922482922482</v>
      </c>
    </row>
    <row r="7" spans="1:9">
      <c r="A7" s="14">
        <v>3</v>
      </c>
      <c r="B7" s="2">
        <v>123</v>
      </c>
      <c r="C7" s="6">
        <f t="shared" si="0"/>
        <v>0.17672413793103448</v>
      </c>
      <c r="D7" s="2">
        <v>364</v>
      </c>
      <c r="E7" s="6">
        <f t="shared" si="1"/>
        <v>0.19912472647702406</v>
      </c>
      <c r="F7" s="2">
        <v>157</v>
      </c>
      <c r="G7" s="6">
        <f t="shared" si="2"/>
        <v>0.18623962040332148</v>
      </c>
      <c r="H7" s="1">
        <f t="shared" si="3"/>
        <v>644</v>
      </c>
      <c r="I7" s="5">
        <f t="shared" si="4"/>
        <v>0.19126819126819128</v>
      </c>
    </row>
    <row r="8" spans="1:9">
      <c r="A8" s="14">
        <v>4</v>
      </c>
      <c r="B8" s="2">
        <v>94</v>
      </c>
      <c r="C8" s="6">
        <f t="shared" si="0"/>
        <v>0.13505747126436782</v>
      </c>
      <c r="D8" s="2">
        <v>262</v>
      </c>
      <c r="E8" s="6">
        <f t="shared" si="1"/>
        <v>0.14332603938730853</v>
      </c>
      <c r="F8" s="2">
        <v>114</v>
      </c>
      <c r="G8" s="6">
        <f t="shared" si="2"/>
        <v>0.13523131672597866</v>
      </c>
      <c r="H8" s="1">
        <f t="shared" si="3"/>
        <v>470</v>
      </c>
      <c r="I8" s="5">
        <f t="shared" si="4"/>
        <v>0.13959013959013958</v>
      </c>
    </row>
    <row r="9" spans="1:9">
      <c r="A9" s="14">
        <v>5</v>
      </c>
      <c r="B9" s="2">
        <v>65</v>
      </c>
      <c r="C9" s="6">
        <f t="shared" si="0"/>
        <v>9.3390804597701146E-2</v>
      </c>
      <c r="D9" s="2">
        <v>171</v>
      </c>
      <c r="E9" s="6">
        <f t="shared" si="1"/>
        <v>9.354485776805252E-2</v>
      </c>
      <c r="F9" s="2">
        <v>88</v>
      </c>
      <c r="G9" s="6">
        <f t="shared" si="2"/>
        <v>0.10438908659549229</v>
      </c>
      <c r="H9" s="1">
        <f t="shared" si="3"/>
        <v>324</v>
      </c>
      <c r="I9" s="5">
        <f t="shared" si="4"/>
        <v>9.6228096228096222E-2</v>
      </c>
    </row>
    <row r="10" spans="1:9">
      <c r="A10" s="14">
        <v>6</v>
      </c>
      <c r="B10" s="2">
        <v>44</v>
      </c>
      <c r="C10" s="6">
        <f t="shared" si="0"/>
        <v>6.3218390804597707E-2</v>
      </c>
      <c r="D10" s="2">
        <v>71</v>
      </c>
      <c r="E10" s="6">
        <f t="shared" si="1"/>
        <v>3.8840262582056896E-2</v>
      </c>
      <c r="F10" s="2">
        <v>45</v>
      </c>
      <c r="G10" s="6">
        <f t="shared" si="2"/>
        <v>5.3380782918149468E-2</v>
      </c>
      <c r="H10" s="1">
        <f t="shared" si="3"/>
        <v>160</v>
      </c>
      <c r="I10" s="5">
        <f t="shared" si="4"/>
        <v>4.7520047520047522E-2</v>
      </c>
    </row>
    <row r="11" spans="1:9">
      <c r="A11" s="14">
        <v>7</v>
      </c>
      <c r="B11" s="2">
        <v>33</v>
      </c>
      <c r="C11" s="6">
        <f t="shared" si="0"/>
        <v>4.7413793103448273E-2</v>
      </c>
      <c r="D11" s="2">
        <v>50</v>
      </c>
      <c r="E11" s="6">
        <f t="shared" si="1"/>
        <v>2.7352297592997812E-2</v>
      </c>
      <c r="F11" s="2">
        <v>20</v>
      </c>
      <c r="G11" s="6">
        <f t="shared" si="2"/>
        <v>2.3724792408066429E-2</v>
      </c>
      <c r="H11" s="1">
        <f t="shared" si="3"/>
        <v>103</v>
      </c>
      <c r="I11" s="5">
        <f t="shared" si="4"/>
        <v>3.0591030591030591E-2</v>
      </c>
    </row>
    <row r="12" spans="1:9">
      <c r="A12" s="14">
        <v>8</v>
      </c>
      <c r="B12" s="2">
        <v>24</v>
      </c>
      <c r="C12" s="6">
        <f t="shared" si="0"/>
        <v>3.4482758620689655E-2</v>
      </c>
      <c r="D12" s="2">
        <v>31</v>
      </c>
      <c r="E12" s="6">
        <f t="shared" si="1"/>
        <v>1.6958424507658644E-2</v>
      </c>
      <c r="F12" s="2">
        <v>18</v>
      </c>
      <c r="G12" s="6">
        <f t="shared" si="2"/>
        <v>2.1352313167259787E-2</v>
      </c>
      <c r="H12" s="1">
        <f t="shared" si="3"/>
        <v>73</v>
      </c>
      <c r="I12" s="5">
        <f t="shared" si="4"/>
        <v>2.1681021681021682E-2</v>
      </c>
    </row>
    <row r="13" spans="1:9">
      <c r="A13" s="14">
        <v>9</v>
      </c>
      <c r="B13" s="2">
        <v>14</v>
      </c>
      <c r="C13" s="6">
        <f t="shared" si="0"/>
        <v>2.0114942528735632E-2</v>
      </c>
      <c r="D13" s="2">
        <v>14</v>
      </c>
      <c r="E13" s="6">
        <f t="shared" si="1"/>
        <v>7.658643326039387E-3</v>
      </c>
      <c r="F13" s="2">
        <v>5</v>
      </c>
      <c r="G13" s="6">
        <f t="shared" si="2"/>
        <v>5.9311981020166073E-3</v>
      </c>
      <c r="H13" s="1">
        <f t="shared" si="3"/>
        <v>33</v>
      </c>
      <c r="I13" s="5">
        <f t="shared" si="4"/>
        <v>9.8010098010098013E-3</v>
      </c>
    </row>
    <row r="14" spans="1:9">
      <c r="A14" s="14">
        <v>10</v>
      </c>
      <c r="B14" s="2">
        <v>6</v>
      </c>
      <c r="C14" s="6">
        <f t="shared" si="0"/>
        <v>8.6206896551724137E-3</v>
      </c>
      <c r="D14" s="2">
        <v>11</v>
      </c>
      <c r="E14" s="6">
        <f t="shared" si="1"/>
        <v>6.0175054704595188E-3</v>
      </c>
      <c r="F14" s="2">
        <v>9</v>
      </c>
      <c r="G14" s="6">
        <f t="shared" si="2"/>
        <v>1.0676156583629894E-2</v>
      </c>
      <c r="H14" s="1">
        <f t="shared" si="3"/>
        <v>26</v>
      </c>
      <c r="I14" s="5">
        <f t="shared" si="4"/>
        <v>7.7220077220077222E-3</v>
      </c>
    </row>
    <row r="15" spans="1:9">
      <c r="A15" s="15" t="s">
        <v>65</v>
      </c>
      <c r="B15" s="2">
        <v>31</v>
      </c>
      <c r="C15" s="6">
        <f t="shared" si="0"/>
        <v>4.4540229885057472E-2</v>
      </c>
      <c r="D15" s="2">
        <v>17</v>
      </c>
      <c r="E15" s="6">
        <f t="shared" si="1"/>
        <v>9.2997811816192561E-3</v>
      </c>
      <c r="F15" s="2">
        <v>8</v>
      </c>
      <c r="G15" s="6">
        <f t="shared" si="2"/>
        <v>9.4899169632265724E-3</v>
      </c>
      <c r="H15" s="1">
        <f t="shared" si="3"/>
        <v>56</v>
      </c>
      <c r="I15" s="5">
        <f t="shared" si="4"/>
        <v>1.6632016632016633E-2</v>
      </c>
    </row>
    <row r="16" spans="1:9">
      <c r="A16" s="16" t="s">
        <v>0</v>
      </c>
      <c r="B16" s="7">
        <f>SUM(B5:B15)</f>
        <v>696</v>
      </c>
      <c r="C16" s="8">
        <f t="shared" si="0"/>
        <v>1</v>
      </c>
      <c r="D16" s="13">
        <f>SUM(D5:D15)</f>
        <v>1828</v>
      </c>
      <c r="E16" s="8">
        <f t="shared" si="1"/>
        <v>1</v>
      </c>
      <c r="F16" s="7">
        <f>SUM(F5:F15)</f>
        <v>843</v>
      </c>
      <c r="G16" s="8">
        <f t="shared" si="2"/>
        <v>1</v>
      </c>
      <c r="H16" s="9">
        <f t="shared" si="3"/>
        <v>3367</v>
      </c>
      <c r="I16" s="10">
        <f t="shared" si="4"/>
        <v>1</v>
      </c>
    </row>
    <row r="17" spans="1:9">
      <c r="A17" s="9"/>
      <c r="B17" s="1"/>
      <c r="C17" s="5"/>
      <c r="D17" s="1"/>
      <c r="E17" s="5"/>
      <c r="F17" s="1"/>
      <c r="G17" s="5"/>
      <c r="I17" s="6"/>
    </row>
    <row r="18" spans="1:9">
      <c r="A18" s="7" t="s">
        <v>14</v>
      </c>
      <c r="B18" s="1"/>
      <c r="C18" s="5"/>
      <c r="D18" s="1"/>
      <c r="E18" s="5"/>
      <c r="F18" s="1"/>
      <c r="G18" s="5"/>
      <c r="I18" s="6"/>
    </row>
    <row r="19" spans="1:9">
      <c r="A19" s="2" t="s">
        <v>15</v>
      </c>
      <c r="B19" s="2">
        <v>38</v>
      </c>
      <c r="C19" s="6">
        <f>B19/$B$23</f>
        <v>5.459770114942529E-2</v>
      </c>
      <c r="D19" s="2">
        <v>43</v>
      </c>
      <c r="E19" s="6">
        <f>D19/$D$23</f>
        <v>2.3522975929978117E-2</v>
      </c>
      <c r="F19" s="2">
        <v>16</v>
      </c>
      <c r="G19" s="6">
        <f>F19/$F$23</f>
        <v>1.873536299765808E-2</v>
      </c>
      <c r="H19" s="1">
        <f>F19+D19+B19</f>
        <v>97</v>
      </c>
      <c r="I19" s="5">
        <f>H19/$H$23</f>
        <v>2.8715216104203672E-2</v>
      </c>
    </row>
    <row r="20" spans="1:9">
      <c r="A20" s="2" t="s">
        <v>16</v>
      </c>
      <c r="B20" s="2">
        <v>508</v>
      </c>
      <c r="C20" s="6">
        <f>B20/$B$23</f>
        <v>0.72988505747126442</v>
      </c>
      <c r="D20" s="2">
        <v>1174</v>
      </c>
      <c r="E20" s="6">
        <f>D20/$D$23</f>
        <v>0.64223194748358858</v>
      </c>
      <c r="F20" s="2">
        <v>567</v>
      </c>
      <c r="G20" s="6">
        <f>F20/$F$23</f>
        <v>0.66393442622950816</v>
      </c>
      <c r="H20" s="1">
        <f t="shared" ref="H20:H77" si="5">F20+D20+B20</f>
        <v>2249</v>
      </c>
      <c r="I20" s="5">
        <f>H20/$H$23</f>
        <v>0.66577856719952633</v>
      </c>
    </row>
    <row r="21" spans="1:9">
      <c r="A21" s="2" t="s">
        <v>17</v>
      </c>
      <c r="B21" s="2">
        <v>139</v>
      </c>
      <c r="C21" s="6">
        <f>B21/$B$23</f>
        <v>0.19971264367816091</v>
      </c>
      <c r="D21" s="2">
        <v>568</v>
      </c>
      <c r="E21" s="6">
        <f>D21/$D$23</f>
        <v>0.31072210065645517</v>
      </c>
      <c r="F21" s="2">
        <v>227</v>
      </c>
      <c r="G21" s="6">
        <f>F21/$F$23</f>
        <v>0.26580796252927402</v>
      </c>
      <c r="H21" s="1">
        <f t="shared" si="5"/>
        <v>934</v>
      </c>
      <c r="I21" s="5">
        <f>H21/$H$23</f>
        <v>0.27649496743635288</v>
      </c>
    </row>
    <row r="22" spans="1:9">
      <c r="A22" t="s">
        <v>18</v>
      </c>
      <c r="B22" s="2">
        <v>11</v>
      </c>
      <c r="C22" s="6">
        <f>B22/$B$23</f>
        <v>1.5804597701149427E-2</v>
      </c>
      <c r="D22" s="2">
        <v>43</v>
      </c>
      <c r="E22" s="6">
        <f>D22/$D$23</f>
        <v>2.3522975929978117E-2</v>
      </c>
      <c r="F22" s="2">
        <v>44</v>
      </c>
      <c r="G22" s="6">
        <f>F22/$F$23</f>
        <v>5.1522248243559721E-2</v>
      </c>
      <c r="H22" s="1">
        <f t="shared" si="5"/>
        <v>98</v>
      </c>
      <c r="I22" s="5">
        <f>H22/$H$23</f>
        <v>2.9011249259917112E-2</v>
      </c>
    </row>
    <row r="23" spans="1:9">
      <c r="A23" s="7" t="s">
        <v>0</v>
      </c>
      <c r="B23" s="7">
        <f t="shared" ref="B23:G23" si="6">SUM(B19:B22)</f>
        <v>696</v>
      </c>
      <c r="C23" s="8">
        <f t="shared" si="6"/>
        <v>1</v>
      </c>
      <c r="D23" s="7">
        <f t="shared" si="6"/>
        <v>1828</v>
      </c>
      <c r="E23" s="8">
        <f t="shared" si="6"/>
        <v>0.99999999999999989</v>
      </c>
      <c r="F23" s="7">
        <f t="shared" si="6"/>
        <v>854</v>
      </c>
      <c r="G23" s="8">
        <f t="shared" si="6"/>
        <v>1</v>
      </c>
      <c r="H23" s="9">
        <f t="shared" si="5"/>
        <v>3378</v>
      </c>
      <c r="I23" s="10">
        <f>H23/$H$23</f>
        <v>1</v>
      </c>
    </row>
    <row r="24" spans="1:9">
      <c r="A24" s="7"/>
      <c r="B24" s="7"/>
      <c r="C24" s="8"/>
      <c r="D24" s="7"/>
      <c r="E24" s="8"/>
      <c r="F24" s="7"/>
      <c r="G24" s="8"/>
      <c r="H24" s="9"/>
      <c r="I24" s="10"/>
    </row>
    <row r="25" spans="1:9">
      <c r="A25" s="7" t="s">
        <v>32</v>
      </c>
      <c r="C25" s="4"/>
      <c r="E25" s="4"/>
      <c r="G25" s="4"/>
      <c r="I25" s="5"/>
    </row>
    <row r="26" spans="1:9">
      <c r="A26" t="s">
        <v>15</v>
      </c>
      <c r="B26">
        <v>434</v>
      </c>
      <c r="C26" s="4">
        <f>B26/$B$30</f>
        <v>0.62356321839080464</v>
      </c>
      <c r="D26">
        <v>1164</v>
      </c>
      <c r="E26" s="4">
        <f>D26/$D$30</f>
        <v>0.6367614879649891</v>
      </c>
      <c r="F26">
        <v>505</v>
      </c>
      <c r="G26" s="4">
        <f>F26/$F$30</f>
        <v>0.5990510083036773</v>
      </c>
      <c r="H26" s="1">
        <f t="shared" si="5"/>
        <v>2103</v>
      </c>
      <c r="I26" s="5">
        <f>H26/$H$30</f>
        <v>0.62459162459162454</v>
      </c>
    </row>
    <row r="27" spans="1:9">
      <c r="A27" t="s">
        <v>29</v>
      </c>
      <c r="B27">
        <v>250</v>
      </c>
      <c r="C27" s="4">
        <f>B27/$B$30</f>
        <v>0.35919540229885055</v>
      </c>
      <c r="D27">
        <v>567</v>
      </c>
      <c r="E27" s="4">
        <f>D27/$D$30</f>
        <v>0.31017505470459517</v>
      </c>
      <c r="F27">
        <v>276</v>
      </c>
      <c r="G27" s="4">
        <f>F27/$F$30</f>
        <v>0.32740213523131673</v>
      </c>
      <c r="H27" s="1">
        <f t="shared" si="5"/>
        <v>1093</v>
      </c>
      <c r="I27" s="5">
        <f>H27/$H$30</f>
        <v>0.32462132462132465</v>
      </c>
    </row>
    <row r="28" spans="1:9">
      <c r="A28" t="s">
        <v>30</v>
      </c>
      <c r="B28">
        <v>12</v>
      </c>
      <c r="C28" s="4">
        <f>B28/$B$30</f>
        <v>1.7241379310344827E-2</v>
      </c>
      <c r="D28">
        <v>96</v>
      </c>
      <c r="E28" s="4">
        <f>D28/$D$30</f>
        <v>5.2516411378555797E-2</v>
      </c>
      <c r="F28">
        <v>61</v>
      </c>
      <c r="G28" s="4">
        <f>F28/$F$30</f>
        <v>7.2360616844602613E-2</v>
      </c>
      <c r="H28" s="1">
        <f t="shared" si="5"/>
        <v>169</v>
      </c>
      <c r="I28" s="5">
        <f>H28/$H$30</f>
        <v>5.019305019305019E-2</v>
      </c>
    </row>
    <row r="29" spans="1:9">
      <c r="A29" t="s">
        <v>31</v>
      </c>
      <c r="B29" s="3">
        <v>0</v>
      </c>
      <c r="C29" s="4">
        <f>B29/$B$30</f>
        <v>0</v>
      </c>
      <c r="D29" s="3">
        <v>1</v>
      </c>
      <c r="E29" s="4">
        <f>D29/$D$30</f>
        <v>5.4704595185995622E-4</v>
      </c>
      <c r="F29" s="3">
        <v>1</v>
      </c>
      <c r="G29" s="4">
        <f>F29/$F$30</f>
        <v>1.1862396204033216E-3</v>
      </c>
      <c r="H29" s="11">
        <f t="shared" si="5"/>
        <v>2</v>
      </c>
      <c r="I29" s="5">
        <f>H29/$H$30</f>
        <v>5.9400059400059396E-4</v>
      </c>
    </row>
    <row r="30" spans="1:9">
      <c r="A30" s="7" t="s">
        <v>0</v>
      </c>
      <c r="B30" s="7">
        <f>SUM(B26:B29)</f>
        <v>696</v>
      </c>
      <c r="C30" s="4">
        <f>B30/$B$30</f>
        <v>1</v>
      </c>
      <c r="D30" s="7">
        <f>SUM(D26:D29)</f>
        <v>1828</v>
      </c>
      <c r="E30" s="4">
        <f>D30/$D$30</f>
        <v>1</v>
      </c>
      <c r="F30" s="7">
        <f>SUM(F26:F29)</f>
        <v>843</v>
      </c>
      <c r="G30" s="4">
        <f>F30/$F$30</f>
        <v>1</v>
      </c>
      <c r="H30" s="9">
        <f t="shared" si="5"/>
        <v>3367</v>
      </c>
      <c r="I30" s="5">
        <f>H30/$H$30</f>
        <v>1</v>
      </c>
    </row>
    <row r="31" spans="1:9">
      <c r="C31" s="4"/>
      <c r="E31" s="4"/>
      <c r="G31" s="4"/>
      <c r="I31" s="5"/>
    </row>
    <row r="32" spans="1:9">
      <c r="A32" s="7" t="s">
        <v>33</v>
      </c>
      <c r="C32" s="4"/>
      <c r="E32" s="4"/>
      <c r="G32" s="4"/>
      <c r="I32" s="5"/>
    </row>
    <row r="33" spans="1:9">
      <c r="A33" t="s">
        <v>15</v>
      </c>
      <c r="B33">
        <v>55</v>
      </c>
      <c r="C33" s="4">
        <f>B33/$B$39</f>
        <v>8.0058224163027658E-2</v>
      </c>
      <c r="D33">
        <v>145</v>
      </c>
      <c r="E33" s="4">
        <f>D33/$D$39</f>
        <v>7.932166301969365E-2</v>
      </c>
      <c r="F33">
        <v>29</v>
      </c>
      <c r="G33" s="4">
        <f>F33/$F$39</f>
        <v>3.4400948991696323E-2</v>
      </c>
      <c r="H33" s="1">
        <f t="shared" si="5"/>
        <v>229</v>
      </c>
      <c r="I33" s="5">
        <f>H33/$H$39</f>
        <v>6.8195354377605724E-2</v>
      </c>
    </row>
    <row r="34" spans="1:9">
      <c r="A34" s="2" t="s">
        <v>34</v>
      </c>
      <c r="B34">
        <v>26</v>
      </c>
      <c r="C34" s="4">
        <f t="shared" ref="C34:C39" si="7">B34/$B$39</f>
        <v>3.7845705967976713E-2</v>
      </c>
      <c r="D34">
        <v>4</v>
      </c>
      <c r="E34" s="4">
        <f t="shared" ref="E34:E39" si="8">D34/$D$39</f>
        <v>2.1881838074398249E-3</v>
      </c>
      <c r="F34">
        <v>0</v>
      </c>
      <c r="G34" s="4">
        <f t="shared" ref="G34:G39" si="9">F34/$F$39</f>
        <v>0</v>
      </c>
      <c r="H34" s="1">
        <f t="shared" si="5"/>
        <v>30</v>
      </c>
      <c r="I34" s="5">
        <f t="shared" ref="I34:I39" si="10">H34/$H$39</f>
        <v>8.9338892197736754E-3</v>
      </c>
    </row>
    <row r="35" spans="1:9">
      <c r="A35" s="2" t="s">
        <v>37</v>
      </c>
      <c r="B35">
        <v>12</v>
      </c>
      <c r="C35" s="4">
        <f t="shared" si="7"/>
        <v>1.7467248908296942E-2</v>
      </c>
      <c r="D35">
        <v>9</v>
      </c>
      <c r="E35" s="4">
        <f t="shared" si="8"/>
        <v>4.9234135667396064E-3</v>
      </c>
      <c r="F35">
        <v>1</v>
      </c>
      <c r="G35" s="4">
        <f t="shared" si="9"/>
        <v>1.1862396204033216E-3</v>
      </c>
      <c r="H35" s="1">
        <f t="shared" si="5"/>
        <v>22</v>
      </c>
      <c r="I35" s="5">
        <f t="shared" si="10"/>
        <v>6.5515187611673619E-3</v>
      </c>
    </row>
    <row r="36" spans="1:9">
      <c r="A36" t="s">
        <v>35</v>
      </c>
      <c r="B36">
        <v>244</v>
      </c>
      <c r="C36" s="4">
        <f t="shared" si="7"/>
        <v>0.35516739446870449</v>
      </c>
      <c r="D36">
        <v>513</v>
      </c>
      <c r="E36" s="4">
        <f t="shared" si="8"/>
        <v>0.28063457330415753</v>
      </c>
      <c r="F36">
        <v>297</v>
      </c>
      <c r="G36" s="4">
        <f t="shared" si="9"/>
        <v>0.35231316725978645</v>
      </c>
      <c r="H36" s="1">
        <f t="shared" si="5"/>
        <v>1054</v>
      </c>
      <c r="I36" s="5">
        <f t="shared" si="10"/>
        <v>0.3138773079213818</v>
      </c>
    </row>
    <row r="37" spans="1:9">
      <c r="A37" t="s">
        <v>36</v>
      </c>
      <c r="B37">
        <v>350</v>
      </c>
      <c r="C37" s="4">
        <f t="shared" si="7"/>
        <v>0.50946142649199422</v>
      </c>
      <c r="D37">
        <v>1132</v>
      </c>
      <c r="E37" s="4">
        <f t="shared" si="8"/>
        <v>0.61925601750547044</v>
      </c>
      <c r="F37">
        <v>507</v>
      </c>
      <c r="G37" s="4">
        <f t="shared" si="9"/>
        <v>0.60142348754448394</v>
      </c>
      <c r="H37" s="1">
        <f t="shared" si="5"/>
        <v>1989</v>
      </c>
      <c r="I37" s="5">
        <f t="shared" si="10"/>
        <v>0.59231685527099465</v>
      </c>
    </row>
    <row r="38" spans="1:9">
      <c r="A38" t="s">
        <v>38</v>
      </c>
      <c r="B38">
        <v>0</v>
      </c>
      <c r="C38" s="4">
        <f t="shared" si="7"/>
        <v>0</v>
      </c>
      <c r="D38">
        <v>25</v>
      </c>
      <c r="E38" s="4">
        <f t="shared" si="8"/>
        <v>1.3676148796498906E-2</v>
      </c>
      <c r="F38">
        <v>9</v>
      </c>
      <c r="G38" s="4">
        <f t="shared" si="9"/>
        <v>1.0676156583629894E-2</v>
      </c>
      <c r="H38" s="1">
        <f t="shared" si="5"/>
        <v>34</v>
      </c>
      <c r="I38" s="5">
        <f t="shared" si="10"/>
        <v>1.0125074449076831E-2</v>
      </c>
    </row>
    <row r="39" spans="1:9">
      <c r="A39" s="7" t="s">
        <v>0</v>
      </c>
      <c r="B39" s="7">
        <f>SUM(B33:B38)</f>
        <v>687</v>
      </c>
      <c r="C39" s="4">
        <f t="shared" si="7"/>
        <v>1</v>
      </c>
      <c r="D39" s="7">
        <f>SUM(D33:D38)</f>
        <v>1828</v>
      </c>
      <c r="E39" s="4">
        <f t="shared" si="8"/>
        <v>1</v>
      </c>
      <c r="F39" s="7">
        <f>SUM(F33:F38)</f>
        <v>843</v>
      </c>
      <c r="G39" s="4">
        <f t="shared" si="9"/>
        <v>1</v>
      </c>
      <c r="H39" s="9">
        <f t="shared" si="5"/>
        <v>3358</v>
      </c>
      <c r="I39" s="5">
        <f t="shared" si="10"/>
        <v>1</v>
      </c>
    </row>
    <row r="40" spans="1:9">
      <c r="C40" s="4"/>
      <c r="E40" s="4"/>
      <c r="G40" s="4"/>
      <c r="I40" s="5"/>
    </row>
    <row r="41" spans="1:9">
      <c r="A41" s="7" t="s">
        <v>39</v>
      </c>
      <c r="C41" s="4"/>
      <c r="E41" s="4"/>
      <c r="G41" s="4"/>
      <c r="I41" s="5"/>
    </row>
    <row r="42" spans="1:9">
      <c r="A42" t="s">
        <v>40</v>
      </c>
      <c r="B42">
        <v>17</v>
      </c>
      <c r="C42" s="4">
        <f>B42/$B$46</f>
        <v>2.442528735632184E-2</v>
      </c>
      <c r="D42">
        <v>25</v>
      </c>
      <c r="E42" s="4">
        <f>D42/$D$46</f>
        <v>1.3676148796498906E-2</v>
      </c>
      <c r="F42">
        <v>8</v>
      </c>
      <c r="G42" s="4">
        <f>F42/$F$46</f>
        <v>9.4899169632265724E-3</v>
      </c>
      <c r="H42" s="1">
        <f t="shared" si="5"/>
        <v>50</v>
      </c>
      <c r="I42" s="5">
        <f>H42/$H$46</f>
        <v>1.485001485001485E-2</v>
      </c>
    </row>
    <row r="43" spans="1:9">
      <c r="A43" t="s">
        <v>41</v>
      </c>
      <c r="B43">
        <v>44</v>
      </c>
      <c r="C43" s="4">
        <f>B43/$B$46</f>
        <v>6.3218390804597707E-2</v>
      </c>
      <c r="D43">
        <v>37</v>
      </c>
      <c r="E43" s="4">
        <f>D43/$D$46</f>
        <v>2.024070021881838E-2</v>
      </c>
      <c r="F43">
        <v>8</v>
      </c>
      <c r="G43" s="4">
        <f>F43/$F$46</f>
        <v>9.4899169632265724E-3</v>
      </c>
      <c r="H43" s="1">
        <f t="shared" si="5"/>
        <v>89</v>
      </c>
      <c r="I43" s="5">
        <f>H43/$H$46</f>
        <v>2.6433026433026433E-2</v>
      </c>
    </row>
    <row r="44" spans="1:9">
      <c r="A44" t="s">
        <v>43</v>
      </c>
      <c r="B44">
        <v>621</v>
      </c>
      <c r="C44" s="4">
        <f>B44/$B$46</f>
        <v>0.89224137931034486</v>
      </c>
      <c r="D44">
        <v>1732</v>
      </c>
      <c r="E44" s="4">
        <f>D44/$D$46</f>
        <v>0.94748358862144422</v>
      </c>
      <c r="F44">
        <v>801</v>
      </c>
      <c r="G44" s="4">
        <f>F44/$F$46</f>
        <v>0.95017793594306055</v>
      </c>
      <c r="H44" s="1">
        <f t="shared" si="5"/>
        <v>3154</v>
      </c>
      <c r="I44" s="5">
        <f>H44/$H$46</f>
        <v>0.93673893673893671</v>
      </c>
    </row>
    <row r="45" spans="1:9">
      <c r="A45" t="s">
        <v>42</v>
      </c>
      <c r="B45">
        <v>14</v>
      </c>
      <c r="C45" s="4">
        <f>B45/$B$46</f>
        <v>2.0114942528735632E-2</v>
      </c>
      <c r="D45">
        <v>34</v>
      </c>
      <c r="E45" s="4">
        <f>D45/$D$46</f>
        <v>1.8599562363238512E-2</v>
      </c>
      <c r="F45">
        <v>26</v>
      </c>
      <c r="G45" s="4">
        <f>F45/$F$46</f>
        <v>3.084223013048636E-2</v>
      </c>
      <c r="H45" s="1">
        <f t="shared" si="5"/>
        <v>74</v>
      </c>
      <c r="I45" s="5">
        <f>H45/$H$46</f>
        <v>2.197802197802198E-2</v>
      </c>
    </row>
    <row r="46" spans="1:9">
      <c r="A46" s="7" t="s">
        <v>0</v>
      </c>
      <c r="B46" s="7">
        <f>SUM(B42:B45)</f>
        <v>696</v>
      </c>
      <c r="C46" s="4">
        <f>B46/$B$46</f>
        <v>1</v>
      </c>
      <c r="D46" s="7">
        <f>SUM(D42:D45)</f>
        <v>1828</v>
      </c>
      <c r="E46" s="4">
        <f>D46/$D$46</f>
        <v>1</v>
      </c>
      <c r="F46" s="7">
        <f>SUM(F42:F45)</f>
        <v>843</v>
      </c>
      <c r="G46" s="4">
        <f>F46/$F$46</f>
        <v>1</v>
      </c>
      <c r="H46" s="9">
        <f t="shared" si="5"/>
        <v>3367</v>
      </c>
      <c r="I46" s="5">
        <f>H46/$H$46</f>
        <v>1</v>
      </c>
    </row>
    <row r="47" spans="1:9">
      <c r="C47" s="4"/>
      <c r="E47" s="4"/>
      <c r="G47" s="4"/>
      <c r="I47" s="5"/>
    </row>
    <row r="48" spans="1:9">
      <c r="A48" s="7" t="s">
        <v>44</v>
      </c>
      <c r="C48" s="4"/>
      <c r="E48" s="4"/>
      <c r="G48" s="4"/>
      <c r="I48" s="5"/>
    </row>
    <row r="49" spans="1:9">
      <c r="A49" t="s">
        <v>45</v>
      </c>
      <c r="B49">
        <v>676</v>
      </c>
      <c r="C49" s="4">
        <f>B49/$B$51</f>
        <v>0.97126436781609193</v>
      </c>
      <c r="D49">
        <v>1797</v>
      </c>
      <c r="E49" s="4">
        <f>D49/$D$51</f>
        <v>0.98304157549234139</v>
      </c>
      <c r="F49">
        <v>838</v>
      </c>
      <c r="G49" s="4">
        <f>F49/$F$51</f>
        <v>0.99406880189798341</v>
      </c>
      <c r="H49" s="1">
        <f t="shared" si="5"/>
        <v>3311</v>
      </c>
      <c r="I49" s="5">
        <f>H49/$H$51</f>
        <v>0.98336798336798337</v>
      </c>
    </row>
    <row r="50" spans="1:9">
      <c r="A50" s="2" t="s">
        <v>46</v>
      </c>
      <c r="B50">
        <v>20</v>
      </c>
      <c r="C50" s="4">
        <f>B50/$B$51</f>
        <v>2.8735632183908046E-2</v>
      </c>
      <c r="D50">
        <v>31</v>
      </c>
      <c r="E50" s="4">
        <f>D50/$D$51</f>
        <v>1.6958424507658644E-2</v>
      </c>
      <c r="F50">
        <v>5</v>
      </c>
      <c r="G50" s="4">
        <f>F50/$F$51</f>
        <v>5.9311981020166073E-3</v>
      </c>
      <c r="H50" s="1">
        <f t="shared" si="5"/>
        <v>56</v>
      </c>
      <c r="I50" s="5">
        <f>H50/$H$51</f>
        <v>1.6632016632016633E-2</v>
      </c>
    </row>
    <row r="51" spans="1:9">
      <c r="A51" s="7" t="s">
        <v>0</v>
      </c>
      <c r="B51" s="7">
        <f>SUM(B49:B50)</f>
        <v>696</v>
      </c>
      <c r="C51" s="4">
        <f>B51/$B$51</f>
        <v>1</v>
      </c>
      <c r="D51" s="7">
        <f>SUM(D49:D50)</f>
        <v>1828</v>
      </c>
      <c r="E51" s="4">
        <f>D51/$D$51</f>
        <v>1</v>
      </c>
      <c r="F51" s="7">
        <f>SUM(F49:F50)</f>
        <v>843</v>
      </c>
      <c r="G51" s="4">
        <f>F51/$F$51</f>
        <v>1</v>
      </c>
      <c r="H51" s="9">
        <f t="shared" si="5"/>
        <v>3367</v>
      </c>
      <c r="I51" s="5">
        <f>H51/$H$51</f>
        <v>1</v>
      </c>
    </row>
    <row r="52" spans="1:9">
      <c r="C52" s="4"/>
      <c r="E52" s="4"/>
      <c r="G52" s="4"/>
      <c r="I52" s="5"/>
    </row>
    <row r="53" spans="1:9">
      <c r="A53" s="7" t="s">
        <v>47</v>
      </c>
      <c r="C53" s="4"/>
      <c r="E53" s="4"/>
      <c r="G53" s="4"/>
      <c r="I53" s="5"/>
    </row>
    <row r="54" spans="1:9">
      <c r="A54" t="s">
        <v>48</v>
      </c>
      <c r="B54">
        <v>15</v>
      </c>
      <c r="C54" s="4">
        <f t="shared" ref="C54:C59" si="11">B54/$B$59</f>
        <v>2.1551724137931036E-2</v>
      </c>
      <c r="D54">
        <v>15</v>
      </c>
      <c r="E54" s="4">
        <f t="shared" ref="E54:E59" si="12">D54/$D$59</f>
        <v>8.2056892778993428E-3</v>
      </c>
      <c r="F54">
        <v>6</v>
      </c>
      <c r="G54" s="4">
        <f t="shared" ref="G54:G59" si="13">F54/$F$59</f>
        <v>7.1174377224199285E-3</v>
      </c>
      <c r="H54" s="1">
        <f t="shared" si="5"/>
        <v>36</v>
      </c>
      <c r="I54" s="5">
        <f t="shared" ref="I54:I59" si="14">H54/$H$59</f>
        <v>1.0692010692010692E-2</v>
      </c>
    </row>
    <row r="55" spans="1:9">
      <c r="A55" s="2" t="s">
        <v>49</v>
      </c>
      <c r="B55">
        <v>3</v>
      </c>
      <c r="C55" s="4">
        <f t="shared" si="11"/>
        <v>4.3103448275862068E-3</v>
      </c>
      <c r="D55">
        <v>4</v>
      </c>
      <c r="E55" s="4">
        <f t="shared" si="12"/>
        <v>2.1881838074398249E-3</v>
      </c>
      <c r="F55">
        <v>1</v>
      </c>
      <c r="G55" s="4">
        <f t="shared" si="13"/>
        <v>1.1862396204033216E-3</v>
      </c>
      <c r="H55" s="1">
        <f t="shared" si="5"/>
        <v>8</v>
      </c>
      <c r="I55" s="5">
        <f t="shared" si="14"/>
        <v>2.3760023760023758E-3</v>
      </c>
    </row>
    <row r="56" spans="1:9">
      <c r="A56" s="2" t="s">
        <v>50</v>
      </c>
      <c r="B56">
        <v>483</v>
      </c>
      <c r="C56" s="4">
        <f t="shared" si="11"/>
        <v>0.69396551724137934</v>
      </c>
      <c r="D56">
        <v>1375</v>
      </c>
      <c r="E56" s="4">
        <f t="shared" si="12"/>
        <v>0.75218818380743979</v>
      </c>
      <c r="F56">
        <v>403</v>
      </c>
      <c r="G56" s="4">
        <f t="shared" si="13"/>
        <v>0.47805456702253857</v>
      </c>
      <c r="H56" s="1">
        <f t="shared" si="5"/>
        <v>2261</v>
      </c>
      <c r="I56" s="5">
        <f t="shared" si="14"/>
        <v>0.6715176715176715</v>
      </c>
    </row>
    <row r="57" spans="1:9">
      <c r="A57" s="2" t="s">
        <v>51</v>
      </c>
      <c r="B57">
        <v>90</v>
      </c>
      <c r="C57" s="4">
        <f t="shared" si="11"/>
        <v>0.12931034482758622</v>
      </c>
      <c r="D57">
        <v>223</v>
      </c>
      <c r="E57" s="4">
        <f t="shared" si="12"/>
        <v>0.12199124726477024</v>
      </c>
      <c r="F57">
        <v>203</v>
      </c>
      <c r="G57" s="4">
        <f t="shared" si="13"/>
        <v>0.24080664294187426</v>
      </c>
      <c r="H57" s="1">
        <f t="shared" si="5"/>
        <v>516</v>
      </c>
      <c r="I57" s="5">
        <f t="shared" si="14"/>
        <v>0.15325215325215324</v>
      </c>
    </row>
    <row r="58" spans="1:9">
      <c r="A58" s="2" t="s">
        <v>52</v>
      </c>
      <c r="B58">
        <v>105</v>
      </c>
      <c r="C58" s="4">
        <f t="shared" si="11"/>
        <v>0.15086206896551724</v>
      </c>
      <c r="D58">
        <v>211</v>
      </c>
      <c r="E58" s="4">
        <f t="shared" si="12"/>
        <v>0.11542669584245077</v>
      </c>
      <c r="F58">
        <v>230</v>
      </c>
      <c r="G58" s="4">
        <f t="shared" si="13"/>
        <v>0.27283511269276395</v>
      </c>
      <c r="H58" s="1">
        <f t="shared" si="5"/>
        <v>546</v>
      </c>
      <c r="I58" s="5">
        <f t="shared" si="14"/>
        <v>0.16216216216216217</v>
      </c>
    </row>
    <row r="59" spans="1:9">
      <c r="A59" s="7" t="s">
        <v>0</v>
      </c>
      <c r="B59" s="7">
        <f>SUM(B54:B58)</f>
        <v>696</v>
      </c>
      <c r="C59" s="8">
        <f t="shared" si="11"/>
        <v>1</v>
      </c>
      <c r="D59" s="7">
        <f>SUM(D54:D58)</f>
        <v>1828</v>
      </c>
      <c r="E59" s="8">
        <f t="shared" si="12"/>
        <v>1</v>
      </c>
      <c r="F59" s="7">
        <f>SUM(F54:F58)</f>
        <v>843</v>
      </c>
      <c r="G59" s="8">
        <f t="shared" si="13"/>
        <v>1</v>
      </c>
      <c r="H59" s="9">
        <f>SUM(H53:H58)</f>
        <v>3367</v>
      </c>
      <c r="I59" s="10">
        <f t="shared" si="14"/>
        <v>1</v>
      </c>
    </row>
    <row r="60" spans="1:9">
      <c r="A60" s="7"/>
      <c r="B60" s="7"/>
      <c r="C60" s="8"/>
      <c r="D60" s="7"/>
      <c r="E60" s="8"/>
      <c r="F60" s="7"/>
      <c r="G60" s="8"/>
      <c r="H60" s="9"/>
      <c r="I60" s="10"/>
    </row>
    <row r="61" spans="1:9">
      <c r="A61" s="9" t="s">
        <v>97</v>
      </c>
      <c r="B61" s="7"/>
      <c r="C61" s="8"/>
      <c r="D61" s="7"/>
      <c r="E61" s="8"/>
      <c r="F61" s="7"/>
      <c r="G61" s="8"/>
      <c r="H61" s="9"/>
      <c r="I61" s="10"/>
    </row>
    <row r="62" spans="1:9">
      <c r="A62" s="7" t="s">
        <v>68</v>
      </c>
      <c r="B62" s="7"/>
      <c r="C62" s="8"/>
      <c r="D62" s="7"/>
      <c r="E62" s="8"/>
      <c r="F62" s="7"/>
      <c r="G62" s="8"/>
      <c r="H62" s="9"/>
      <c r="I62" s="10"/>
    </row>
    <row r="63" spans="1:9">
      <c r="A63" s="7" t="s">
        <v>69</v>
      </c>
      <c r="B63">
        <v>185</v>
      </c>
      <c r="C63" s="4">
        <f>B63/$B$65</f>
        <v>0.64912280701754388</v>
      </c>
      <c r="D63">
        <v>1538</v>
      </c>
      <c r="E63" s="4">
        <f>D63/$D$65</f>
        <v>0.88289322617680832</v>
      </c>
      <c r="F63">
        <v>720</v>
      </c>
      <c r="G63" s="4">
        <f>F63/$F$65</f>
        <v>0.94364351245085187</v>
      </c>
      <c r="H63" s="1">
        <f>F63+D63+B63</f>
        <v>2443</v>
      </c>
      <c r="I63" s="5">
        <f>H63/$H$65</f>
        <v>0.87562724014336912</v>
      </c>
    </row>
    <row r="64" spans="1:9">
      <c r="A64" s="7" t="s">
        <v>70</v>
      </c>
      <c r="B64">
        <f>B65-B63</f>
        <v>100</v>
      </c>
      <c r="C64" s="4">
        <f>B64/$B$65</f>
        <v>0.35087719298245612</v>
      </c>
      <c r="D64">
        <f>D65-D63</f>
        <v>204</v>
      </c>
      <c r="E64" s="4">
        <f>D64/$D$65</f>
        <v>0.11710677382319173</v>
      </c>
      <c r="F64">
        <f>F65-F63</f>
        <v>43</v>
      </c>
      <c r="G64" s="4">
        <f>F64/$F$65</f>
        <v>5.6356487549148099E-2</v>
      </c>
      <c r="H64" s="1">
        <f>F64+D64+B64</f>
        <v>347</v>
      </c>
      <c r="I64" s="5">
        <f>H64/$H$65</f>
        <v>0.12437275985663082</v>
      </c>
    </row>
    <row r="65" spans="1:9">
      <c r="A65" s="7" t="s">
        <v>0</v>
      </c>
      <c r="B65" s="7">
        <v>285</v>
      </c>
      <c r="C65" s="8">
        <f>B65/$B$65</f>
        <v>1</v>
      </c>
      <c r="D65" s="7">
        <v>1742</v>
      </c>
      <c r="E65" s="8">
        <f>D65/$D$65</f>
        <v>1</v>
      </c>
      <c r="F65" s="7">
        <v>763</v>
      </c>
      <c r="G65" s="8">
        <f>F65/$F$65</f>
        <v>1</v>
      </c>
      <c r="H65" s="9">
        <f>F65+D65+B65</f>
        <v>2790</v>
      </c>
      <c r="I65" s="10">
        <f>H65/$H$65</f>
        <v>1</v>
      </c>
    </row>
    <row r="66" spans="1:9">
      <c r="A66" s="7"/>
      <c r="B66" s="7"/>
      <c r="C66" s="8"/>
      <c r="D66" s="7"/>
      <c r="E66" s="8"/>
      <c r="F66" s="7"/>
      <c r="G66" s="8"/>
      <c r="H66" s="9"/>
      <c r="I66" s="10"/>
    </row>
    <row r="67" spans="1:9">
      <c r="A67" s="7" t="s">
        <v>71</v>
      </c>
      <c r="B67" s="7"/>
      <c r="C67" s="8"/>
      <c r="D67" s="7"/>
      <c r="E67" s="8"/>
      <c r="F67" s="7"/>
      <c r="G67" s="8"/>
      <c r="H67" s="9"/>
      <c r="I67" s="10"/>
    </row>
    <row r="68" spans="1:9">
      <c r="A68" s="2" t="s">
        <v>72</v>
      </c>
      <c r="B68" s="2">
        <v>80</v>
      </c>
      <c r="C68" s="6">
        <f>B68/$B$71</f>
        <v>0.2807017543859649</v>
      </c>
      <c r="D68" s="2">
        <v>417</v>
      </c>
      <c r="E68" s="6">
        <f>D68/$D$71</f>
        <v>0.23938002296211253</v>
      </c>
      <c r="F68" s="2">
        <v>284</v>
      </c>
      <c r="G68" s="6">
        <f>F68/$F$71</f>
        <v>0.37221494102228048</v>
      </c>
      <c r="H68" s="1">
        <f>F68+D68+B68</f>
        <v>781</v>
      </c>
      <c r="I68" s="5">
        <f>H68/$H$71</f>
        <v>0.27992831541218638</v>
      </c>
    </row>
    <row r="69" spans="1:9">
      <c r="A69" t="s">
        <v>73</v>
      </c>
      <c r="B69" s="2">
        <v>83</v>
      </c>
      <c r="C69" s="6">
        <f>B69/$B$71</f>
        <v>0.29122807017543861</v>
      </c>
      <c r="D69" s="2">
        <v>1085</v>
      </c>
      <c r="E69" s="6">
        <f>D69/$D$71</f>
        <v>0.62284730195177951</v>
      </c>
      <c r="F69" s="2">
        <v>353</v>
      </c>
      <c r="G69" s="6">
        <f>F69/$F$71</f>
        <v>0.46264744429882043</v>
      </c>
      <c r="H69" s="1">
        <f>F69+D69+B69</f>
        <v>1521</v>
      </c>
      <c r="I69" s="5">
        <f>H69/$H$71</f>
        <v>0.54516129032258065</v>
      </c>
    </row>
    <row r="70" spans="1:9">
      <c r="A70" t="s">
        <v>74</v>
      </c>
      <c r="B70" s="2">
        <v>122</v>
      </c>
      <c r="C70" s="6">
        <f>B70/$B$71</f>
        <v>0.42807017543859649</v>
      </c>
      <c r="D70" s="2">
        <v>240</v>
      </c>
      <c r="E70" s="6">
        <f>D70/$D$71</f>
        <v>0.13777267508610791</v>
      </c>
      <c r="F70" s="2">
        <v>126</v>
      </c>
      <c r="G70" s="6">
        <f>F70/$F$71</f>
        <v>0.16513761467889909</v>
      </c>
      <c r="H70" s="1">
        <f>F70+D70+B70</f>
        <v>488</v>
      </c>
      <c r="I70" s="5">
        <f>H70/$H$71</f>
        <v>0.17491039426523297</v>
      </c>
    </row>
    <row r="71" spans="1:9">
      <c r="A71" s="7" t="s">
        <v>0</v>
      </c>
      <c r="B71" s="7">
        <f>SUM(B68:B70)</f>
        <v>285</v>
      </c>
      <c r="C71" s="8">
        <f>B71/$B$71</f>
        <v>1</v>
      </c>
      <c r="D71" s="7">
        <f>SUM(D68:D70)</f>
        <v>1742</v>
      </c>
      <c r="E71" s="8">
        <f>D71/$D$71</f>
        <v>1</v>
      </c>
      <c r="F71" s="7">
        <f>SUM(F68:F70)</f>
        <v>763</v>
      </c>
      <c r="G71" s="8">
        <f>F71/$F$71</f>
        <v>1</v>
      </c>
      <c r="H71" s="9">
        <f>F71+D71+B71</f>
        <v>2790</v>
      </c>
      <c r="I71" s="10">
        <f>H71/$H$71</f>
        <v>1</v>
      </c>
    </row>
    <row r="72" spans="1:9">
      <c r="A72" s="7"/>
      <c r="B72" s="7"/>
      <c r="C72" s="8"/>
      <c r="D72" s="7"/>
      <c r="E72" s="8"/>
      <c r="F72" s="7"/>
      <c r="G72" s="8"/>
      <c r="H72" s="9"/>
      <c r="I72" s="10"/>
    </row>
    <row r="73" spans="1:9">
      <c r="A73" s="9" t="s">
        <v>64</v>
      </c>
      <c r="C73" s="4"/>
      <c r="E73" s="4"/>
      <c r="G73" s="4"/>
      <c r="I73" s="5"/>
    </row>
    <row r="74" spans="1:9">
      <c r="A74" s="7" t="s">
        <v>53</v>
      </c>
      <c r="C74" s="4"/>
      <c r="E74" s="4"/>
      <c r="G74" s="4"/>
      <c r="I74" s="5"/>
    </row>
    <row r="75" spans="1:9">
      <c r="A75" t="s">
        <v>54</v>
      </c>
      <c r="B75">
        <v>690</v>
      </c>
      <c r="C75" s="4">
        <f>B75/$B$77</f>
        <v>0.99137931034482762</v>
      </c>
      <c r="D75">
        <v>1816</v>
      </c>
      <c r="E75" s="4">
        <f>D75/$D$77</f>
        <v>0.99343544857768051</v>
      </c>
      <c r="F75">
        <v>835</v>
      </c>
      <c r="G75" s="4">
        <f>F75/$F$77</f>
        <v>0.99051008303677346</v>
      </c>
      <c r="H75" s="1">
        <f t="shared" si="5"/>
        <v>3341</v>
      </c>
      <c r="I75" s="5">
        <f>H75/$H$77</f>
        <v>0.99227799227799229</v>
      </c>
    </row>
    <row r="76" spans="1:9">
      <c r="A76" t="s">
        <v>55</v>
      </c>
      <c r="B76">
        <v>6</v>
      </c>
      <c r="C76" s="4">
        <f>B76/$B$77</f>
        <v>8.6206896551724137E-3</v>
      </c>
      <c r="D76">
        <v>12</v>
      </c>
      <c r="E76" s="4">
        <f>D76/$D$77</f>
        <v>6.5645514223194746E-3</v>
      </c>
      <c r="F76">
        <v>8</v>
      </c>
      <c r="G76" s="4">
        <f>F76/$F$77</f>
        <v>9.4899169632265724E-3</v>
      </c>
      <c r="H76" s="1">
        <f t="shared" si="5"/>
        <v>26</v>
      </c>
      <c r="I76" s="5">
        <f>H76/$H$77</f>
        <v>7.7220077220077222E-3</v>
      </c>
    </row>
    <row r="77" spans="1:9">
      <c r="A77" s="7" t="s">
        <v>0</v>
      </c>
      <c r="B77" s="7">
        <f>SUM(B75:B76)</f>
        <v>696</v>
      </c>
      <c r="C77" s="8">
        <f>B77/$B$77</f>
        <v>1</v>
      </c>
      <c r="D77" s="7">
        <f>SUM(D75:D76)</f>
        <v>1828</v>
      </c>
      <c r="E77" s="8">
        <f>D77/$D$77</f>
        <v>1</v>
      </c>
      <c r="F77" s="7">
        <f>SUM(F75:F76)</f>
        <v>843</v>
      </c>
      <c r="G77" s="8">
        <f>F77/$F$77</f>
        <v>1</v>
      </c>
      <c r="H77" s="9">
        <f t="shared" si="5"/>
        <v>3367</v>
      </c>
      <c r="I77" s="10">
        <f>H77/$H$77</f>
        <v>1</v>
      </c>
    </row>
    <row r="78" spans="1:9">
      <c r="C78" s="4"/>
      <c r="E78" s="4"/>
      <c r="G78" s="4"/>
      <c r="I78" s="5"/>
    </row>
    <row r="79" spans="1:9">
      <c r="A79" s="7" t="s">
        <v>59</v>
      </c>
      <c r="C79" s="4"/>
      <c r="E79" s="4"/>
      <c r="G79" s="4"/>
      <c r="I79" s="5"/>
    </row>
    <row r="80" spans="1:9">
      <c r="A80" t="s">
        <v>56</v>
      </c>
      <c r="B80">
        <v>689</v>
      </c>
      <c r="C80" s="4">
        <f>B80/$B$77</f>
        <v>0.98994252873563215</v>
      </c>
      <c r="D80">
        <v>1801</v>
      </c>
      <c r="E80" s="4">
        <f>D80/$D$77</f>
        <v>0.98522975929978118</v>
      </c>
      <c r="F80">
        <v>834</v>
      </c>
      <c r="G80" s="4">
        <f>F80/$F$77</f>
        <v>0.98932384341637014</v>
      </c>
      <c r="H80" s="1">
        <f>F80+D80+B80</f>
        <v>3324</v>
      </c>
      <c r="I80" s="5">
        <f>H80/$H$77</f>
        <v>0.98722898722898722</v>
      </c>
    </row>
    <row r="81" spans="1:9">
      <c r="A81" t="s">
        <v>57</v>
      </c>
      <c r="B81">
        <v>7</v>
      </c>
      <c r="C81" s="4">
        <f>B81/$B$77</f>
        <v>1.0057471264367816E-2</v>
      </c>
      <c r="D81">
        <v>27</v>
      </c>
      <c r="E81" s="4">
        <f>D81/$D$77</f>
        <v>1.4770240700218819E-2</v>
      </c>
      <c r="F81">
        <v>9</v>
      </c>
      <c r="G81" s="4">
        <f>F81/$F$77</f>
        <v>1.0676156583629894E-2</v>
      </c>
      <c r="H81" s="1">
        <f>F81+D81+B81</f>
        <v>43</v>
      </c>
      <c r="I81" s="5">
        <f>H81/$H$77</f>
        <v>1.2771012771012771E-2</v>
      </c>
    </row>
    <row r="82" spans="1:9">
      <c r="A82" s="7" t="s">
        <v>0</v>
      </c>
      <c r="B82" s="7">
        <f>SUM(B80:B81)</f>
        <v>696</v>
      </c>
      <c r="C82" s="8">
        <f>B82/$B$77</f>
        <v>1</v>
      </c>
      <c r="D82" s="7">
        <f>SUM(D80:D81)</f>
        <v>1828</v>
      </c>
      <c r="E82" s="8">
        <f>D82/$D$77</f>
        <v>1</v>
      </c>
      <c r="F82" s="7">
        <f>SUM(F80:F81)</f>
        <v>843</v>
      </c>
      <c r="G82" s="8">
        <f>F82/$F$77</f>
        <v>1</v>
      </c>
      <c r="H82" s="9">
        <f>F82+D82+B82</f>
        <v>3367</v>
      </c>
      <c r="I82" s="10">
        <f>H82/$H$77</f>
        <v>1</v>
      </c>
    </row>
    <row r="83" spans="1:9">
      <c r="B83" s="7"/>
      <c r="C83" s="4"/>
      <c r="D83" s="7"/>
      <c r="E83" s="4"/>
      <c r="F83" s="7"/>
      <c r="G83" s="4"/>
      <c r="H83" s="9"/>
      <c r="I83" s="5"/>
    </row>
    <row r="84" spans="1:9">
      <c r="A84" s="7" t="s">
        <v>58</v>
      </c>
      <c r="C84" s="4"/>
      <c r="E84" s="4"/>
      <c r="G84" s="4"/>
      <c r="I84" s="5"/>
    </row>
    <row r="85" spans="1:9">
      <c r="A85" t="s">
        <v>56</v>
      </c>
      <c r="B85">
        <v>657</v>
      </c>
      <c r="C85" s="4">
        <f>B85/$B$87</f>
        <v>0.94396551724137934</v>
      </c>
      <c r="D85">
        <v>1711</v>
      </c>
      <c r="E85" s="4">
        <f>D85/$D$87</f>
        <v>0.93599562363238509</v>
      </c>
      <c r="F85">
        <v>816</v>
      </c>
      <c r="G85" s="4">
        <f>F85/$F$87</f>
        <v>0.96797153024911031</v>
      </c>
      <c r="H85" s="1">
        <f>F85+D85+B85</f>
        <v>3184</v>
      </c>
      <c r="I85" s="5">
        <f>H85/$H$87</f>
        <v>0.94564894564894564</v>
      </c>
    </row>
    <row r="86" spans="1:9">
      <c r="A86" t="s">
        <v>57</v>
      </c>
      <c r="B86">
        <v>39</v>
      </c>
      <c r="C86" s="4">
        <f>B86/$B$87</f>
        <v>5.6034482758620691E-2</v>
      </c>
      <c r="D86">
        <v>117</v>
      </c>
      <c r="E86" s="4">
        <f>D86/$D$87</f>
        <v>6.4004376367614885E-2</v>
      </c>
      <c r="F86">
        <v>27</v>
      </c>
      <c r="G86" s="4">
        <f>F86/$F$87</f>
        <v>3.2028469750889681E-2</v>
      </c>
      <c r="H86" s="1">
        <f>F86+D86+B86</f>
        <v>183</v>
      </c>
      <c r="I86" s="5">
        <f>H86/$H$87</f>
        <v>5.4351054351054348E-2</v>
      </c>
    </row>
    <row r="87" spans="1:9">
      <c r="A87" s="7" t="s">
        <v>0</v>
      </c>
      <c r="B87" s="7">
        <f>SUM(B85:B86)</f>
        <v>696</v>
      </c>
      <c r="C87" s="8">
        <f>B87/$B$87</f>
        <v>1</v>
      </c>
      <c r="D87" s="7">
        <f>SUM(D85:D86)</f>
        <v>1828</v>
      </c>
      <c r="E87" s="8">
        <f>D87/$D$87</f>
        <v>1</v>
      </c>
      <c r="F87" s="7">
        <f>SUM(F85:F86)</f>
        <v>843</v>
      </c>
      <c r="G87" s="8">
        <f>F87/$F$87</f>
        <v>1</v>
      </c>
      <c r="H87" s="9">
        <f>F87+D87+B87</f>
        <v>3367</v>
      </c>
      <c r="I87" s="10">
        <f>H87/$H$87</f>
        <v>1</v>
      </c>
    </row>
    <row r="88" spans="1:9">
      <c r="C88" s="4"/>
      <c r="E88" s="4"/>
      <c r="G88" s="4"/>
      <c r="I88" s="5"/>
    </row>
    <row r="89" spans="1:9">
      <c r="A89" s="7" t="s">
        <v>60</v>
      </c>
      <c r="C89" s="4"/>
      <c r="E89" s="4"/>
      <c r="G89" s="4"/>
      <c r="I89" s="5"/>
    </row>
    <row r="90" spans="1:9">
      <c r="A90" t="s">
        <v>61</v>
      </c>
      <c r="B90">
        <v>83</v>
      </c>
      <c r="C90" s="4">
        <f>B90/$B$92</f>
        <v>0.11925287356321838</v>
      </c>
      <c r="D90">
        <v>319</v>
      </c>
      <c r="E90" s="4">
        <f>D90/$D$92</f>
        <v>0.17450765864332604</v>
      </c>
      <c r="F90">
        <v>34</v>
      </c>
      <c r="G90" s="4">
        <f>F90/$F$92</f>
        <v>4.0332147093712932E-2</v>
      </c>
      <c r="H90" s="1">
        <f>F90+D90+B90</f>
        <v>436</v>
      </c>
      <c r="I90" s="5">
        <f>H90/$H$92</f>
        <v>0.12949212949212949</v>
      </c>
    </row>
    <row r="91" spans="1:9">
      <c r="A91" t="s">
        <v>62</v>
      </c>
      <c r="B91">
        <v>613</v>
      </c>
      <c r="C91" s="4">
        <f>B91/$B$92</f>
        <v>0.88074712643678166</v>
      </c>
      <c r="D91">
        <v>1509</v>
      </c>
      <c r="E91" s="4">
        <f>D91/$D$92</f>
        <v>0.82549234135667393</v>
      </c>
      <c r="F91">
        <v>809</v>
      </c>
      <c r="G91" s="4">
        <f>F91/$F$92</f>
        <v>0.95966785290628709</v>
      </c>
      <c r="H91" s="1">
        <f>F91+D91+B91</f>
        <v>2931</v>
      </c>
      <c r="I91" s="5">
        <f>H91/$H$92</f>
        <v>0.87050787050787048</v>
      </c>
    </row>
    <row r="92" spans="1:9">
      <c r="A92" s="7" t="s">
        <v>0</v>
      </c>
      <c r="B92" s="7">
        <f>SUM(B90:B91)</f>
        <v>696</v>
      </c>
      <c r="C92" s="8">
        <f>B92/$B$92</f>
        <v>1</v>
      </c>
      <c r="D92" s="7">
        <f>SUM(D90:D91)</f>
        <v>1828</v>
      </c>
      <c r="E92" s="8">
        <f>D92/$D$92</f>
        <v>1</v>
      </c>
      <c r="F92" s="7">
        <f>SUM(F90:F91)</f>
        <v>843</v>
      </c>
      <c r="G92" s="8">
        <f>F92/$F$92</f>
        <v>1</v>
      </c>
      <c r="H92" s="9">
        <f>F92+D92+B92</f>
        <v>3367</v>
      </c>
      <c r="I92" s="10">
        <f>H92/$H$92</f>
        <v>1</v>
      </c>
    </row>
    <row r="93" spans="1:9">
      <c r="C93" s="4"/>
      <c r="E93" s="4"/>
      <c r="G93" s="4"/>
      <c r="I93" s="5"/>
    </row>
    <row r="94" spans="1:9">
      <c r="A94" s="7" t="s">
        <v>21</v>
      </c>
      <c r="C94" s="4"/>
      <c r="E94" s="4"/>
      <c r="G94" s="4"/>
      <c r="I94" s="5"/>
    </row>
    <row r="95" spans="1:9">
      <c r="A95" t="s">
        <v>20</v>
      </c>
      <c r="B95">
        <v>381</v>
      </c>
      <c r="C95" s="4">
        <f>B95/$B$97</f>
        <v>0.54741379310344829</v>
      </c>
      <c r="D95">
        <v>979</v>
      </c>
      <c r="E95" s="4">
        <f>D95/$D$97</f>
        <v>0.53555798687089717</v>
      </c>
      <c r="F95">
        <v>382</v>
      </c>
      <c r="G95" s="4">
        <f>F95/$F$97</f>
        <v>0.45314353499406879</v>
      </c>
      <c r="H95" s="1">
        <f>F95+D95+B95</f>
        <v>1742</v>
      </c>
      <c r="I95" s="5">
        <f>H95/$H$97</f>
        <v>0.51737451737451734</v>
      </c>
    </row>
    <row r="96" spans="1:9">
      <c r="A96" s="2" t="s">
        <v>19</v>
      </c>
      <c r="B96">
        <v>315</v>
      </c>
      <c r="C96" s="4">
        <f>B96/$B$97</f>
        <v>0.45258620689655171</v>
      </c>
      <c r="D96">
        <v>849</v>
      </c>
      <c r="E96" s="4">
        <f>D96/$D$97</f>
        <v>0.46444201312910283</v>
      </c>
      <c r="F96">
        <v>461</v>
      </c>
      <c r="G96" s="4">
        <f>F96/$F$97</f>
        <v>0.54685646500593121</v>
      </c>
      <c r="H96" s="1">
        <f>F96+D96+B96</f>
        <v>1625</v>
      </c>
      <c r="I96" s="5">
        <f>H96/$H$97</f>
        <v>0.4826254826254826</v>
      </c>
    </row>
    <row r="97" spans="1:9">
      <c r="A97" s="7" t="s">
        <v>0</v>
      </c>
      <c r="B97" s="7">
        <f>B95+B96</f>
        <v>696</v>
      </c>
      <c r="C97" s="8">
        <f>B97/$B$97</f>
        <v>1</v>
      </c>
      <c r="D97" s="7">
        <f>D95+D96</f>
        <v>1828</v>
      </c>
      <c r="E97" s="8">
        <f>D97/$D$97</f>
        <v>1</v>
      </c>
      <c r="F97" s="7">
        <f>F95+F96</f>
        <v>843</v>
      </c>
      <c r="G97" s="8">
        <f>F97/$F$97</f>
        <v>1</v>
      </c>
      <c r="H97" s="9">
        <f>H95+H96</f>
        <v>3367</v>
      </c>
      <c r="I97" s="10">
        <f>H97/$H$97</f>
        <v>1</v>
      </c>
    </row>
    <row r="98" spans="1:9">
      <c r="C98" s="4"/>
      <c r="E98" s="4"/>
      <c r="G98" s="4"/>
      <c r="I98" s="5"/>
    </row>
    <row r="99" spans="1:9">
      <c r="A99" s="7" t="s">
        <v>22</v>
      </c>
      <c r="C99" s="4"/>
      <c r="E99" s="4"/>
      <c r="G99" s="4"/>
      <c r="I99" s="5"/>
    </row>
    <row r="100" spans="1:9">
      <c r="A100" t="s">
        <v>23</v>
      </c>
      <c r="B100">
        <v>55</v>
      </c>
      <c r="C100" s="4">
        <f>B100/$B$104</f>
        <v>7.9022988505747127E-2</v>
      </c>
      <c r="D100">
        <v>145</v>
      </c>
      <c r="E100" s="4">
        <f>D100/$D$104</f>
        <v>7.932166301969365E-2</v>
      </c>
      <c r="F100">
        <v>29</v>
      </c>
      <c r="G100" s="4">
        <f>F100/$F$104</f>
        <v>3.4400948991696323E-2</v>
      </c>
      <c r="H100" s="1">
        <f>F100+D100+B100</f>
        <v>229</v>
      </c>
      <c r="I100" s="5">
        <f>H100/$H$104</f>
        <v>6.8013068013068015E-2</v>
      </c>
    </row>
    <row r="101" spans="1:9">
      <c r="A101" t="s">
        <v>11</v>
      </c>
      <c r="B101">
        <v>45</v>
      </c>
      <c r="C101" s="4">
        <f>B101/$B$104</f>
        <v>6.4655172413793108E-2</v>
      </c>
      <c r="D101">
        <v>101</v>
      </c>
      <c r="E101" s="4">
        <f>D101/$D$104</f>
        <v>5.5251641137855578E-2</v>
      </c>
      <c r="F101">
        <v>50</v>
      </c>
      <c r="G101" s="4">
        <f>F101/$F$104</f>
        <v>5.9311981020166077E-2</v>
      </c>
      <c r="H101" s="1">
        <f>F101+D101+B101</f>
        <v>196</v>
      </c>
      <c r="I101" s="5">
        <f>H101/$H$104</f>
        <v>5.8212058212058215E-2</v>
      </c>
    </row>
    <row r="102" spans="1:9">
      <c r="A102" t="s">
        <v>24</v>
      </c>
      <c r="B102">
        <v>227</v>
      </c>
      <c r="C102" s="4">
        <f>B102/$B$104</f>
        <v>0.3261494252873563</v>
      </c>
      <c r="D102">
        <v>605</v>
      </c>
      <c r="E102" s="4">
        <f>D102/$D$104</f>
        <v>0.33096280087527352</v>
      </c>
      <c r="F102">
        <v>214</v>
      </c>
      <c r="G102" s="4">
        <f>F102/$F$104</f>
        <v>0.25385527876631081</v>
      </c>
      <c r="H102" s="1">
        <f>F102+D102+B102</f>
        <v>1046</v>
      </c>
      <c r="I102" s="5">
        <f>H102/$H$104</f>
        <v>0.31066231066231065</v>
      </c>
    </row>
    <row r="103" spans="1:9">
      <c r="A103" t="s">
        <v>25</v>
      </c>
      <c r="B103" s="12">
        <v>369</v>
      </c>
      <c r="C103" s="4">
        <f>B103/$B$104</f>
        <v>0.53017241379310343</v>
      </c>
      <c r="D103" s="12">
        <v>977</v>
      </c>
      <c r="E103" s="4">
        <f>D103/$D$104</f>
        <v>0.53446389496717728</v>
      </c>
      <c r="F103" s="12">
        <v>550</v>
      </c>
      <c r="G103" s="4">
        <f>F103/$F$104</f>
        <v>0.65243179122182682</v>
      </c>
      <c r="H103" s="1">
        <f>F103+D103+B103</f>
        <v>1896</v>
      </c>
      <c r="I103" s="5">
        <f>H103/$H$104</f>
        <v>0.56311256311256308</v>
      </c>
    </row>
    <row r="104" spans="1:9">
      <c r="A104" s="7" t="s">
        <v>0</v>
      </c>
      <c r="B104" s="13">
        <f>SUM(B100:B103)</f>
        <v>696</v>
      </c>
      <c r="C104" s="8">
        <f>B104/$B$104</f>
        <v>1</v>
      </c>
      <c r="D104" s="13">
        <f>SUM(D100:D103)</f>
        <v>1828</v>
      </c>
      <c r="E104" s="8">
        <f>D104/$D$104</f>
        <v>1</v>
      </c>
      <c r="F104" s="13">
        <f>SUM(F100:F103)</f>
        <v>843</v>
      </c>
      <c r="G104" s="8">
        <f>F104/$F$104</f>
        <v>1</v>
      </c>
      <c r="H104" s="9">
        <f>SUM(H100:H103)</f>
        <v>3367</v>
      </c>
      <c r="I104" s="10">
        <f>H104/$H$104</f>
        <v>1</v>
      </c>
    </row>
    <row r="105" spans="1:9">
      <c r="B105" s="1"/>
      <c r="C105" s="5"/>
      <c r="D105" s="1"/>
      <c r="E105" s="5"/>
      <c r="F105" s="1"/>
      <c r="G105" s="5"/>
      <c r="I105" s="5"/>
    </row>
    <row r="106" spans="1:9">
      <c r="A106" s="7" t="s">
        <v>26</v>
      </c>
      <c r="B106" s="2"/>
      <c r="C106" s="6"/>
      <c r="D106" s="2"/>
      <c r="E106" s="6"/>
      <c r="F106" s="2"/>
      <c r="G106" s="6"/>
      <c r="I106" s="5"/>
    </row>
    <row r="107" spans="1:9">
      <c r="A107" t="s">
        <v>27</v>
      </c>
      <c r="B107" s="2">
        <v>404</v>
      </c>
      <c r="C107" s="6">
        <f>B107/$B$109</f>
        <v>0.58045977011494254</v>
      </c>
      <c r="D107" s="2">
        <v>1025</v>
      </c>
      <c r="E107" s="6">
        <f>D107/$D$109</f>
        <v>0.56072210065645511</v>
      </c>
      <c r="F107" s="2">
        <v>402</v>
      </c>
      <c r="G107" s="6">
        <f>F107/$F$109</f>
        <v>0.47686832740213525</v>
      </c>
      <c r="H107" s="1">
        <f>F107+D107+B107</f>
        <v>1831</v>
      </c>
      <c r="I107" s="5">
        <f>H107/$H$109</f>
        <v>0.54380754380754381</v>
      </c>
    </row>
    <row r="108" spans="1:9">
      <c r="A108" t="s">
        <v>28</v>
      </c>
      <c r="B108" s="2">
        <v>292</v>
      </c>
      <c r="C108" s="6">
        <f>B108/$B$109</f>
        <v>0.41954022988505746</v>
      </c>
      <c r="D108" s="2">
        <v>803</v>
      </c>
      <c r="E108" s="6">
        <f>D108/$D$109</f>
        <v>0.43927789934354483</v>
      </c>
      <c r="F108" s="2">
        <v>441</v>
      </c>
      <c r="G108" s="6">
        <f>F108/$F$109</f>
        <v>0.52313167259786475</v>
      </c>
      <c r="H108" s="1">
        <f>F108+D108+B108</f>
        <v>1536</v>
      </c>
      <c r="I108" s="5">
        <f>H108/$H$109</f>
        <v>0.45619245619245619</v>
      </c>
    </row>
    <row r="109" spans="1:9">
      <c r="A109" s="7" t="s">
        <v>0</v>
      </c>
      <c r="B109" s="13">
        <f>SUM(B107:B108)</f>
        <v>696</v>
      </c>
      <c r="C109" s="8">
        <f>B109/$B$109</f>
        <v>1</v>
      </c>
      <c r="D109" s="13">
        <f>SUM(D107:D108)</f>
        <v>1828</v>
      </c>
      <c r="E109" s="8">
        <f>D109/$D$109</f>
        <v>1</v>
      </c>
      <c r="F109" s="13">
        <f>SUM(F107:F108)</f>
        <v>843</v>
      </c>
      <c r="G109" s="8">
        <f>F109/$F$109</f>
        <v>1</v>
      </c>
      <c r="H109" s="9">
        <f>F109+D109+B109</f>
        <v>3367</v>
      </c>
      <c r="I109" s="10">
        <f>H109/$H$109</f>
        <v>1</v>
      </c>
    </row>
    <row r="110" spans="1:9">
      <c r="C110" s="4"/>
      <c r="E110" s="4"/>
      <c r="G110" s="4"/>
      <c r="I110" s="5"/>
    </row>
    <row r="111" spans="1:9">
      <c r="A111" s="7" t="s">
        <v>10</v>
      </c>
      <c r="C111" s="4"/>
      <c r="E111" s="4"/>
      <c r="G111" s="4"/>
      <c r="I111" s="5"/>
    </row>
    <row r="112" spans="1:9">
      <c r="A112" t="s">
        <v>66</v>
      </c>
      <c r="B112" s="2">
        <v>361</v>
      </c>
      <c r="C112" s="6">
        <f>B112/$B$114</f>
        <v>0.51867816091954022</v>
      </c>
      <c r="D112" s="2">
        <v>988</v>
      </c>
      <c r="E112" s="6">
        <f>D112/$D$114</f>
        <v>0.54048140043763682</v>
      </c>
      <c r="F112" s="2">
        <v>543</v>
      </c>
      <c r="G112" s="6">
        <f>F112/$F$114</f>
        <v>0.64412811387900359</v>
      </c>
      <c r="H112" s="1">
        <f>F112+D112+B112</f>
        <v>1892</v>
      </c>
      <c r="I112" s="5">
        <f>H112/$H$114</f>
        <v>0.56192456192456197</v>
      </c>
    </row>
    <row r="113" spans="1:9">
      <c r="A113" t="s">
        <v>67</v>
      </c>
      <c r="B113" s="2">
        <v>335</v>
      </c>
      <c r="C113" s="6">
        <f>B113/$B$114</f>
        <v>0.48132183908045978</v>
      </c>
      <c r="D113" s="2">
        <v>840</v>
      </c>
      <c r="E113" s="6">
        <f>D113/$D$114</f>
        <v>0.45951859956236324</v>
      </c>
      <c r="F113" s="2">
        <v>300</v>
      </c>
      <c r="G113" s="6">
        <f>F113/$F$114</f>
        <v>0.35587188612099646</v>
      </c>
      <c r="H113" s="1">
        <f>F113+D113+B113</f>
        <v>1475</v>
      </c>
      <c r="I113" s="5">
        <f>H113/$H$114</f>
        <v>0.43807543807543808</v>
      </c>
    </row>
    <row r="114" spans="1:9">
      <c r="A114" s="7" t="s">
        <v>0</v>
      </c>
      <c r="B114" s="13">
        <f>SUM(B112:B113)</f>
        <v>696</v>
      </c>
      <c r="C114" s="8">
        <f>B114/$B$114</f>
        <v>1</v>
      </c>
      <c r="D114" s="13">
        <f>SUM(D112:D113)</f>
        <v>1828</v>
      </c>
      <c r="E114" s="8">
        <f>D114/$D$114</f>
        <v>1</v>
      </c>
      <c r="F114" s="13">
        <f>SUM(F112:F113)</f>
        <v>843</v>
      </c>
      <c r="G114" s="8">
        <f>F114/$F$114</f>
        <v>1</v>
      </c>
      <c r="H114" s="9">
        <f>F114+D114+B114</f>
        <v>3367</v>
      </c>
      <c r="I114" s="10">
        <f>H114/$H$114</f>
        <v>1</v>
      </c>
    </row>
    <row r="115" spans="1:9">
      <c r="C115" s="4"/>
      <c r="E115" s="4"/>
      <c r="G115" s="4"/>
      <c r="I115" s="5"/>
    </row>
    <row r="116" spans="1:9">
      <c r="A116" s="7"/>
      <c r="B116" s="7"/>
      <c r="C116" s="8"/>
      <c r="D116" s="7"/>
      <c r="E116" s="8"/>
      <c r="F116" s="7"/>
      <c r="G116" s="8"/>
      <c r="H116" s="9"/>
      <c r="I116" s="10"/>
    </row>
    <row r="117" spans="1:9">
      <c r="A117" s="9" t="s">
        <v>75</v>
      </c>
      <c r="B117" s="7"/>
      <c r="C117" s="8"/>
      <c r="D117" s="7"/>
      <c r="E117" s="8"/>
      <c r="F117" s="7"/>
      <c r="G117" s="8"/>
      <c r="H117" s="9"/>
      <c r="I117" s="10"/>
    </row>
    <row r="118" spans="1:9">
      <c r="A118" s="7" t="s">
        <v>76</v>
      </c>
      <c r="B118" s="7"/>
      <c r="C118" s="8"/>
      <c r="D118" s="7"/>
      <c r="E118" s="8"/>
      <c r="F118" s="7"/>
      <c r="G118" s="8"/>
      <c r="H118" s="9"/>
      <c r="I118" s="10"/>
    </row>
    <row r="119" spans="1:9">
      <c r="A119" s="2" t="s">
        <v>77</v>
      </c>
      <c r="B119" s="2">
        <v>432</v>
      </c>
      <c r="C119" s="6">
        <f>B119/$B$121</f>
        <v>0.62068965517241381</v>
      </c>
      <c r="D119" s="2">
        <v>1375</v>
      </c>
      <c r="E119" s="8">
        <f>D119/$D$121</f>
        <v>0.75218818380743979</v>
      </c>
      <c r="F119" s="2">
        <v>659</v>
      </c>
      <c r="G119" s="8">
        <f>F119/$F$121</f>
        <v>0.78173190984578889</v>
      </c>
      <c r="H119" s="9">
        <f>B119+D119+F119</f>
        <v>2466</v>
      </c>
      <c r="I119" s="10">
        <f>H119/$H$121</f>
        <v>0.73240273240273235</v>
      </c>
    </row>
    <row r="120" spans="1:9">
      <c r="A120" t="s">
        <v>78</v>
      </c>
      <c r="B120" s="2">
        <f>B121-B119</f>
        <v>264</v>
      </c>
      <c r="C120" s="6">
        <f>B120/$B$121</f>
        <v>0.37931034482758619</v>
      </c>
      <c r="D120" s="2">
        <f>D121-D119</f>
        <v>453</v>
      </c>
      <c r="E120" s="8">
        <f>D120/$D$121</f>
        <v>0.24781181619256018</v>
      </c>
      <c r="F120" s="2">
        <f>F121-F119</f>
        <v>184</v>
      </c>
      <c r="G120" s="8">
        <f>F120/$F$121</f>
        <v>0.21826809015421114</v>
      </c>
      <c r="H120" s="9">
        <f>B120+D120+F120</f>
        <v>901</v>
      </c>
      <c r="I120" s="10">
        <f>H120/$H$121</f>
        <v>0.2675972675972676</v>
      </c>
    </row>
    <row r="121" spans="1:9">
      <c r="A121" s="7" t="s">
        <v>0</v>
      </c>
      <c r="B121" s="7">
        <v>696</v>
      </c>
      <c r="C121" s="8">
        <f>B121/$B$121</f>
        <v>1</v>
      </c>
      <c r="D121" s="7">
        <v>1828</v>
      </c>
      <c r="E121" s="8">
        <f>D121/$D$121</f>
        <v>1</v>
      </c>
      <c r="F121" s="7">
        <v>843</v>
      </c>
      <c r="G121" s="8">
        <f>F121/$F$121</f>
        <v>1</v>
      </c>
      <c r="H121" s="9">
        <f>B121+D121+F121</f>
        <v>3367</v>
      </c>
      <c r="I121" s="10">
        <f>H121/$H$121</f>
        <v>1</v>
      </c>
    </row>
    <row r="122" spans="1:9">
      <c r="C122" s="4"/>
      <c r="E122" s="4"/>
      <c r="G122" s="4"/>
      <c r="I122" s="6"/>
    </row>
    <row r="123" spans="1:9">
      <c r="C123" s="4"/>
      <c r="E123" s="4"/>
      <c r="G123" s="4"/>
      <c r="I123" s="6"/>
    </row>
    <row r="124" spans="1:9">
      <c r="C124" s="4"/>
      <c r="E124" s="4"/>
      <c r="G124" s="4"/>
      <c r="I124" s="6"/>
    </row>
    <row r="125" spans="1:9">
      <c r="C125" s="4"/>
      <c r="G125" s="4"/>
      <c r="I125" s="6"/>
    </row>
  </sheetData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53"/>
  <sheetViews>
    <sheetView tabSelected="1" topLeftCell="A167" workbookViewId="0">
      <selection activeCell="K177" sqref="K177"/>
    </sheetView>
  </sheetViews>
  <sheetFormatPr defaultRowHeight="15"/>
  <cols>
    <col min="1" max="1" width="68.42578125" customWidth="1"/>
    <col min="3" max="3" width="11.7109375" customWidth="1"/>
    <col min="4" max="4" width="10.7109375" bestFit="1" customWidth="1"/>
    <col min="5" max="5" width="11.5703125" customWidth="1"/>
    <col min="7" max="7" width="11.28515625" customWidth="1"/>
    <col min="8" max="8" width="9.140625" style="1"/>
    <col min="9" max="9" width="11.42578125" customWidth="1"/>
  </cols>
  <sheetData>
    <row r="1" spans="1:9">
      <c r="A1" s="1" t="s">
        <v>13</v>
      </c>
      <c r="B1" s="1" t="s">
        <v>6</v>
      </c>
      <c r="C1" s="1" t="s">
        <v>12</v>
      </c>
      <c r="D1" s="1" t="s">
        <v>7</v>
      </c>
      <c r="E1" s="1" t="s">
        <v>12</v>
      </c>
      <c r="F1" s="1" t="s">
        <v>8</v>
      </c>
      <c r="G1" s="1" t="s">
        <v>12</v>
      </c>
      <c r="H1" s="1" t="s">
        <v>9</v>
      </c>
      <c r="I1" s="1" t="s">
        <v>12</v>
      </c>
    </row>
    <row r="2" spans="1:9">
      <c r="A2" s="1"/>
      <c r="B2" s="1"/>
      <c r="C2" s="5"/>
      <c r="D2" s="1"/>
      <c r="E2" s="5"/>
      <c r="F2" s="1"/>
      <c r="G2" s="1"/>
      <c r="I2" s="6"/>
    </row>
    <row r="3" spans="1:9">
      <c r="A3" s="9" t="s">
        <v>125</v>
      </c>
      <c r="B3" s="1"/>
      <c r="C3" s="5"/>
      <c r="D3" s="1"/>
      <c r="E3" s="5"/>
      <c r="F3" s="1"/>
      <c r="G3" s="5"/>
      <c r="I3" s="6"/>
    </row>
    <row r="4" spans="1:9">
      <c r="A4" s="7" t="s">
        <v>2</v>
      </c>
      <c r="B4" s="1"/>
      <c r="C4" s="5"/>
      <c r="D4" s="1"/>
      <c r="E4" s="5"/>
      <c r="F4" s="1"/>
      <c r="G4" s="5"/>
      <c r="I4" s="6"/>
    </row>
    <row r="5" spans="1:9">
      <c r="A5" t="s">
        <v>1</v>
      </c>
      <c r="B5" s="2">
        <v>523</v>
      </c>
      <c r="C5" s="6">
        <f t="shared" ref="C5:C10" si="0">B5/$B$10</f>
        <v>0.18990559186637618</v>
      </c>
      <c r="D5" s="2">
        <v>926</v>
      </c>
      <c r="E5" s="6">
        <f t="shared" ref="E5:E10" si="1">D5/$D$10</f>
        <v>0.16205810290514525</v>
      </c>
      <c r="F5" s="2">
        <v>424</v>
      </c>
      <c r="G5" s="6">
        <f t="shared" ref="G5:G10" si="2">F5/$F$10</f>
        <v>0.15593968370724531</v>
      </c>
      <c r="H5" s="1">
        <f t="shared" ref="H5:H10" si="3">F5+D5+B5</f>
        <v>1873</v>
      </c>
      <c r="I5" s="5">
        <f t="shared" ref="I5:I10" si="4">H5/$H$10</f>
        <v>0.16742647716099043</v>
      </c>
    </row>
    <row r="6" spans="1:9">
      <c r="A6" t="s">
        <v>3</v>
      </c>
      <c r="B6" s="2">
        <v>438</v>
      </c>
      <c r="C6" s="6">
        <f t="shared" si="0"/>
        <v>0.15904139433551198</v>
      </c>
      <c r="D6" s="2">
        <v>1081</v>
      </c>
      <c r="E6" s="6">
        <f t="shared" si="1"/>
        <v>0.18918445922296115</v>
      </c>
      <c r="F6" s="2">
        <v>543</v>
      </c>
      <c r="G6" s="6">
        <f t="shared" si="2"/>
        <v>0.19970577418168445</v>
      </c>
      <c r="H6" s="1">
        <f t="shared" si="3"/>
        <v>2062</v>
      </c>
      <c r="I6" s="5">
        <f t="shared" si="4"/>
        <v>0.18432108697595423</v>
      </c>
    </row>
    <row r="7" spans="1:9">
      <c r="A7" t="s">
        <v>4</v>
      </c>
      <c r="B7" s="2">
        <v>570</v>
      </c>
      <c r="C7" s="6">
        <f t="shared" si="0"/>
        <v>0.20697167755991286</v>
      </c>
      <c r="D7" s="2">
        <v>1357</v>
      </c>
      <c r="E7" s="6">
        <f t="shared" si="1"/>
        <v>0.23748687434371718</v>
      </c>
      <c r="F7" s="2">
        <v>599</v>
      </c>
      <c r="G7" s="6">
        <f t="shared" si="2"/>
        <v>0.22030158146377343</v>
      </c>
      <c r="H7" s="1">
        <f t="shared" si="3"/>
        <v>2526</v>
      </c>
      <c r="I7" s="5">
        <f t="shared" si="4"/>
        <v>0.22579780101903996</v>
      </c>
    </row>
    <row r="8" spans="1:9">
      <c r="A8" t="s">
        <v>5</v>
      </c>
      <c r="B8" s="2">
        <v>488</v>
      </c>
      <c r="C8" s="6">
        <f t="shared" si="0"/>
        <v>0.17719680464778503</v>
      </c>
      <c r="D8" s="2">
        <v>1051</v>
      </c>
      <c r="E8" s="6">
        <f t="shared" si="1"/>
        <v>0.18393419670983549</v>
      </c>
      <c r="F8" s="2">
        <v>501</v>
      </c>
      <c r="G8" s="6">
        <f t="shared" si="2"/>
        <v>0.18425891872011768</v>
      </c>
      <c r="H8" s="1">
        <f t="shared" si="3"/>
        <v>2040</v>
      </c>
      <c r="I8" s="5">
        <f t="shared" si="4"/>
        <v>0.18235451863770447</v>
      </c>
    </row>
    <row r="9" spans="1:9">
      <c r="A9" t="s">
        <v>80</v>
      </c>
      <c r="B9" s="2">
        <v>735</v>
      </c>
      <c r="C9" s="6">
        <f t="shared" si="0"/>
        <v>0.26688453159041392</v>
      </c>
      <c r="D9" s="2">
        <v>1299</v>
      </c>
      <c r="E9" s="6">
        <f t="shared" si="1"/>
        <v>0.22733636681834091</v>
      </c>
      <c r="F9" s="2">
        <v>652</v>
      </c>
      <c r="G9" s="6">
        <f t="shared" si="2"/>
        <v>0.2397940419271791</v>
      </c>
      <c r="H9" s="1">
        <f t="shared" si="3"/>
        <v>2686</v>
      </c>
      <c r="I9" s="5">
        <f t="shared" si="4"/>
        <v>0.24010011620631089</v>
      </c>
    </row>
    <row r="10" spans="1:9">
      <c r="A10" s="16" t="s">
        <v>0</v>
      </c>
      <c r="B10" s="7">
        <f>SUM(B5:B9)</f>
        <v>2754</v>
      </c>
      <c r="C10" s="8">
        <f t="shared" si="0"/>
        <v>1</v>
      </c>
      <c r="D10" s="13">
        <f>SUM(D5:D9)</f>
        <v>5714</v>
      </c>
      <c r="E10" s="8">
        <f t="shared" si="1"/>
        <v>1</v>
      </c>
      <c r="F10" s="7">
        <f>SUM(F5:F9)</f>
        <v>2719</v>
      </c>
      <c r="G10" s="8">
        <f t="shared" si="2"/>
        <v>1</v>
      </c>
      <c r="H10" s="9">
        <f t="shared" si="3"/>
        <v>11187</v>
      </c>
      <c r="I10" s="10">
        <f t="shared" si="4"/>
        <v>1</v>
      </c>
    </row>
    <row r="11" spans="1:9">
      <c r="A11" s="16"/>
      <c r="B11" s="7"/>
      <c r="C11" s="8"/>
      <c r="D11" s="13"/>
      <c r="E11" s="8"/>
      <c r="F11" s="7"/>
      <c r="G11" s="8"/>
      <c r="H11" s="9"/>
      <c r="I11" s="10"/>
    </row>
    <row r="12" spans="1:9">
      <c r="A12" s="7" t="s">
        <v>84</v>
      </c>
      <c r="B12" s="7"/>
      <c r="C12" s="8"/>
      <c r="D12" s="7"/>
      <c r="E12" s="8"/>
      <c r="F12" s="7"/>
      <c r="G12" s="8"/>
      <c r="H12" s="9"/>
      <c r="I12" s="10"/>
    </row>
    <row r="13" spans="1:9">
      <c r="A13" t="s">
        <v>85</v>
      </c>
      <c r="B13" s="2">
        <v>1067</v>
      </c>
      <c r="C13" s="6">
        <f>B13/$B$249</f>
        <v>0.38743645606390703</v>
      </c>
      <c r="D13" s="2">
        <v>1995</v>
      </c>
      <c r="E13" s="8">
        <f>D13/$D$249</f>
        <v>0.34914245712285613</v>
      </c>
      <c r="F13" s="2">
        <v>1012</v>
      </c>
      <c r="G13" s="8">
        <f>F13/$F$249</f>
        <v>0.37219566016917982</v>
      </c>
      <c r="H13" s="9">
        <f>B13+D13+F13</f>
        <v>4074</v>
      </c>
      <c r="I13" s="10">
        <f>H13/$H$249</f>
        <v>0.36417270045588629</v>
      </c>
    </row>
    <row r="14" spans="1:9">
      <c r="A14" t="s">
        <v>86</v>
      </c>
      <c r="B14" s="2">
        <v>1687</v>
      </c>
      <c r="C14" s="6">
        <f>B14/$B$249</f>
        <v>0.61256354393609291</v>
      </c>
      <c r="D14" s="2">
        <v>3719</v>
      </c>
      <c r="E14" s="8">
        <f>D14/$D$249</f>
        <v>0.65085754287714381</v>
      </c>
      <c r="F14" s="2">
        <v>1707</v>
      </c>
      <c r="G14" s="8">
        <f>F14/$F$249</f>
        <v>0.62780433983082018</v>
      </c>
      <c r="H14" s="9">
        <f t="shared" ref="H14:H20" si="5">B14+D14+F14</f>
        <v>7113</v>
      </c>
      <c r="I14" s="10">
        <f>H14/$H$249</f>
        <v>0.63582729954411366</v>
      </c>
    </row>
    <row r="15" spans="1:9">
      <c r="A15" s="7" t="s">
        <v>0</v>
      </c>
      <c r="B15" s="7">
        <f>B13+B14</f>
        <v>2754</v>
      </c>
      <c r="C15" s="8">
        <f>B15/$B$249</f>
        <v>1</v>
      </c>
      <c r="D15" s="7">
        <f>D13+D14</f>
        <v>5714</v>
      </c>
      <c r="E15" s="8">
        <f>D15/$D$249</f>
        <v>1</v>
      </c>
      <c r="F15" s="7">
        <f>F13+F14</f>
        <v>2719</v>
      </c>
      <c r="G15" s="8">
        <f>F15/$F$249</f>
        <v>1</v>
      </c>
      <c r="H15" s="9">
        <f t="shared" si="5"/>
        <v>11187</v>
      </c>
      <c r="I15" s="10">
        <f>H15/$H$249</f>
        <v>1</v>
      </c>
    </row>
    <row r="16" spans="1:9">
      <c r="A16" s="16"/>
      <c r="B16" s="7"/>
      <c r="C16" s="8"/>
      <c r="D16" s="13"/>
      <c r="E16" s="8"/>
      <c r="F16" s="7"/>
      <c r="G16" s="8"/>
      <c r="H16" s="9"/>
      <c r="I16" s="10"/>
    </row>
    <row r="17" spans="1:9">
      <c r="A17" s="16" t="s">
        <v>91</v>
      </c>
      <c r="B17" s="7"/>
      <c r="C17" s="8"/>
      <c r="D17" s="13"/>
      <c r="E17" s="8"/>
      <c r="F17" s="7"/>
      <c r="G17" s="8"/>
      <c r="H17" s="9"/>
      <c r="I17" s="10"/>
    </row>
    <row r="18" spans="1:9">
      <c r="A18" s="14" t="s">
        <v>87</v>
      </c>
      <c r="B18" s="2">
        <v>2687</v>
      </c>
      <c r="C18" s="8">
        <f>B18/$B$20</f>
        <v>0.97567175018155405</v>
      </c>
      <c r="D18" s="12">
        <v>5610</v>
      </c>
      <c r="E18" s="8">
        <f>D18/$D$20</f>
        <v>0.98179908995449772</v>
      </c>
      <c r="F18" s="2">
        <v>2706</v>
      </c>
      <c r="G18" s="8">
        <f>F18/$F$20</f>
        <v>0.99521883045237225</v>
      </c>
      <c r="H18" s="9">
        <f t="shared" si="5"/>
        <v>11003</v>
      </c>
      <c r="I18" s="10">
        <f>H18/$H$20</f>
        <v>0.98355233753463844</v>
      </c>
    </row>
    <row r="19" spans="1:9">
      <c r="A19" s="14" t="s">
        <v>88</v>
      </c>
      <c r="B19" s="2">
        <v>67</v>
      </c>
      <c r="C19" s="8">
        <f>B19/$B$20</f>
        <v>2.4328249818445898E-2</v>
      </c>
      <c r="D19" s="12">
        <v>104</v>
      </c>
      <c r="E19" s="8">
        <f>D19/$D$20</f>
        <v>1.8200910045502276E-2</v>
      </c>
      <c r="F19" s="2">
        <v>13</v>
      </c>
      <c r="G19" s="8">
        <f>F19/$F$20</f>
        <v>4.7811695476278043E-3</v>
      </c>
      <c r="H19" s="9">
        <f t="shared" si="5"/>
        <v>184</v>
      </c>
      <c r="I19" s="10">
        <f>H19/$H$20</f>
        <v>1.6447662465361581E-2</v>
      </c>
    </row>
    <row r="20" spans="1:9">
      <c r="A20" s="16" t="s">
        <v>0</v>
      </c>
      <c r="B20" s="7">
        <f>SUM(B18:B19)</f>
        <v>2754</v>
      </c>
      <c r="C20" s="8">
        <f>B20/$B$20</f>
        <v>1</v>
      </c>
      <c r="D20" s="13">
        <f>SUM(D18:D19)</f>
        <v>5714</v>
      </c>
      <c r="E20" s="8">
        <f>D20/$D$20</f>
        <v>1</v>
      </c>
      <c r="F20" s="7">
        <f>SUM(F18:F19)</f>
        <v>2719</v>
      </c>
      <c r="G20" s="8">
        <f>F20/$F$20</f>
        <v>1</v>
      </c>
      <c r="H20" s="9">
        <f t="shared" si="5"/>
        <v>11187</v>
      </c>
      <c r="I20" s="10">
        <f>H20/$H$20</f>
        <v>1</v>
      </c>
    </row>
    <row r="21" spans="1:9">
      <c r="A21" s="16"/>
      <c r="B21" s="7"/>
      <c r="C21" s="8"/>
      <c r="D21" s="13"/>
      <c r="E21" s="8"/>
      <c r="F21" s="7"/>
      <c r="G21" s="8"/>
      <c r="H21" s="9"/>
      <c r="I21" s="10"/>
    </row>
    <row r="22" spans="1:9">
      <c r="A22" s="16" t="s">
        <v>126</v>
      </c>
      <c r="B22" s="7"/>
      <c r="C22" s="8"/>
      <c r="D22" s="13"/>
      <c r="E22" s="8"/>
      <c r="F22" s="7"/>
      <c r="G22" s="8"/>
      <c r="H22" s="9"/>
      <c r="I22" s="10"/>
    </row>
    <row r="23" spans="1:9">
      <c r="A23" s="14" t="s">
        <v>127</v>
      </c>
      <c r="B23">
        <v>843</v>
      </c>
      <c r="C23" s="4">
        <f>B23/B$25</f>
        <v>0.8655030800821355</v>
      </c>
      <c r="D23">
        <v>1816</v>
      </c>
      <c r="E23" s="4">
        <f>D23/D$25</f>
        <v>0.89634748272458042</v>
      </c>
      <c r="F23">
        <v>883</v>
      </c>
      <c r="G23" s="8">
        <f>F23/F$25</f>
        <v>0.90657084188911707</v>
      </c>
      <c r="H23" s="9">
        <f>B23+D23+F23</f>
        <v>3542</v>
      </c>
      <c r="I23" s="10">
        <f>H23/H$25</f>
        <v>0.89129340714645189</v>
      </c>
    </row>
    <row r="24" spans="1:9">
      <c r="A24" s="14" t="s">
        <v>128</v>
      </c>
      <c r="B24" s="7">
        <v>131</v>
      </c>
      <c r="C24" s="4">
        <f>B24/B$25</f>
        <v>0.13449691991786447</v>
      </c>
      <c r="D24" s="13">
        <v>210</v>
      </c>
      <c r="E24" s="4">
        <f>D24/D$25</f>
        <v>0.10365251727541955</v>
      </c>
      <c r="F24" s="7">
        <v>91</v>
      </c>
      <c r="G24" s="8">
        <f>F24/F$25</f>
        <v>9.3429158110882954E-2</v>
      </c>
      <c r="H24" s="9">
        <f>B24+D24+F24</f>
        <v>432</v>
      </c>
      <c r="I24" s="10">
        <f>H24/H$25</f>
        <v>0.10870659285354806</v>
      </c>
    </row>
    <row r="25" spans="1:9">
      <c r="A25" s="16" t="s">
        <v>0</v>
      </c>
      <c r="B25" s="7">
        <f>SUM(B23:B24)</f>
        <v>974</v>
      </c>
      <c r="C25" s="8">
        <f>B25/B$25</f>
        <v>1</v>
      </c>
      <c r="D25" s="7">
        <f>SUM(D23:D24)</f>
        <v>2026</v>
      </c>
      <c r="E25" s="8">
        <f>D25/D$25</f>
        <v>1</v>
      </c>
      <c r="F25" s="7">
        <f>SUM(F23:F24)</f>
        <v>974</v>
      </c>
      <c r="G25" s="8">
        <f>F25/F$25</f>
        <v>1</v>
      </c>
      <c r="H25" s="9">
        <f>B25+D25+F25</f>
        <v>3974</v>
      </c>
      <c r="I25" s="10">
        <f>H25/H$25</f>
        <v>1</v>
      </c>
    </row>
    <row r="26" spans="1:9">
      <c r="A26" s="16"/>
      <c r="B26" s="7"/>
      <c r="C26" s="8"/>
      <c r="D26" s="13"/>
      <c r="E26" s="8"/>
      <c r="F26" s="7"/>
      <c r="G26" s="8"/>
      <c r="H26" s="9"/>
      <c r="I26" s="10"/>
    </row>
    <row r="27" spans="1:9">
      <c r="A27" s="17" t="s">
        <v>98</v>
      </c>
      <c r="B27" s="7"/>
      <c r="C27" s="8"/>
      <c r="D27" s="13"/>
      <c r="E27" s="8"/>
      <c r="F27" s="7"/>
      <c r="G27" s="8"/>
      <c r="H27" s="9"/>
      <c r="I27" s="10"/>
    </row>
    <row r="28" spans="1:9">
      <c r="A28" s="16" t="s">
        <v>89</v>
      </c>
      <c r="B28" s="7"/>
      <c r="C28" s="8"/>
      <c r="D28" s="13"/>
      <c r="E28" s="8"/>
      <c r="F28" s="7"/>
      <c r="G28" s="8"/>
      <c r="H28" s="9"/>
      <c r="I28" s="10"/>
    </row>
    <row r="29" spans="1:9">
      <c r="A29" s="15" t="s">
        <v>89</v>
      </c>
      <c r="B29" s="2">
        <v>2702</v>
      </c>
      <c r="C29" s="8">
        <f>B29/$B$20</f>
        <v>0.98111837327523599</v>
      </c>
      <c r="D29" s="12">
        <v>5624</v>
      </c>
      <c r="E29" s="8">
        <f>D29/$D$20</f>
        <v>0.98424921246062302</v>
      </c>
      <c r="F29" s="2">
        <v>2678</v>
      </c>
      <c r="G29" s="8">
        <f>F29/$F$20</f>
        <v>0.9849209268113277</v>
      </c>
      <c r="H29" s="9">
        <f>B29+D29+F29</f>
        <v>11004</v>
      </c>
      <c r="I29" s="10">
        <f>H29/$H$20</f>
        <v>0.98364172700455887</v>
      </c>
    </row>
    <row r="30" spans="1:9">
      <c r="A30" s="15" t="s">
        <v>90</v>
      </c>
      <c r="B30" s="2">
        <v>52</v>
      </c>
      <c r="C30" s="8">
        <f>B30/$B$20</f>
        <v>1.888162672476398E-2</v>
      </c>
      <c r="D30" s="12">
        <v>90</v>
      </c>
      <c r="E30" s="8">
        <f>D30/$D$20</f>
        <v>1.5750787539376969E-2</v>
      </c>
      <c r="F30" s="2">
        <v>41</v>
      </c>
      <c r="G30" s="8">
        <f>F30/$F$20</f>
        <v>1.5079073188672305E-2</v>
      </c>
      <c r="H30" s="9">
        <f>B30+D30+F30</f>
        <v>183</v>
      </c>
      <c r="I30" s="10">
        <f>H30/$H$20</f>
        <v>1.6358272995441136E-2</v>
      </c>
    </row>
    <row r="31" spans="1:9">
      <c r="A31" s="16" t="s">
        <v>0</v>
      </c>
      <c r="B31" s="7">
        <f>SUM(B29:B30)</f>
        <v>2754</v>
      </c>
      <c r="C31" s="8">
        <f>B31/$B$31</f>
        <v>1</v>
      </c>
      <c r="D31" s="13">
        <f>SUM(D29:D30)</f>
        <v>5714</v>
      </c>
      <c r="E31" s="8">
        <f>D31/$D$31</f>
        <v>1</v>
      </c>
      <c r="F31" s="7">
        <f>SUM(F29:F30)</f>
        <v>2719</v>
      </c>
      <c r="G31" s="8">
        <f>F31/$F$31</f>
        <v>1</v>
      </c>
      <c r="H31" s="9">
        <f>B31+D31+F31</f>
        <v>11187</v>
      </c>
      <c r="I31" s="10">
        <f>H31/$H$31</f>
        <v>1</v>
      </c>
    </row>
    <row r="32" spans="1:9">
      <c r="A32" s="16"/>
      <c r="B32" s="7"/>
      <c r="C32" s="8"/>
      <c r="D32" s="13"/>
      <c r="E32" s="8"/>
      <c r="F32" s="7"/>
      <c r="G32" s="8"/>
      <c r="H32" s="9"/>
      <c r="I32" s="10"/>
    </row>
    <row r="33" spans="1:9">
      <c r="A33" s="16" t="s">
        <v>92</v>
      </c>
      <c r="B33" s="7"/>
      <c r="C33" s="8"/>
      <c r="D33" s="13"/>
      <c r="E33" s="8"/>
      <c r="F33" s="7"/>
      <c r="G33" s="8"/>
      <c r="H33" s="9"/>
      <c r="I33" s="10"/>
    </row>
    <row r="34" spans="1:9">
      <c r="A34" s="15" t="s">
        <v>93</v>
      </c>
      <c r="B34" s="2">
        <v>2376</v>
      </c>
      <c r="C34" s="8">
        <f>B34/$B$20</f>
        <v>0.86274509803921573</v>
      </c>
      <c r="D34" s="12">
        <v>3977</v>
      </c>
      <c r="E34" s="8">
        <f>D34/$D$20</f>
        <v>0.69600980049002448</v>
      </c>
      <c r="F34" s="2">
        <v>2595</v>
      </c>
      <c r="G34" s="8">
        <f>F34/$F$20</f>
        <v>0.95439499816108864</v>
      </c>
      <c r="H34" s="9">
        <f>B34+D34+F34</f>
        <v>8948</v>
      </c>
      <c r="I34" s="10">
        <f>H34/$H$20</f>
        <v>0.79985697684812729</v>
      </c>
    </row>
    <row r="35" spans="1:9">
      <c r="A35" s="15" t="s">
        <v>94</v>
      </c>
      <c r="B35" s="2">
        <v>378</v>
      </c>
      <c r="C35" s="8">
        <f>B35/$B$20</f>
        <v>0.13725490196078433</v>
      </c>
      <c r="D35" s="12">
        <v>1737</v>
      </c>
      <c r="E35" s="8">
        <f>D35/$D$20</f>
        <v>0.30399019950997552</v>
      </c>
      <c r="F35" s="2">
        <v>124</v>
      </c>
      <c r="G35" s="8">
        <f>F35/$F$20</f>
        <v>4.5605001838911363E-2</v>
      </c>
      <c r="H35" s="9">
        <f>B35+D35+F35</f>
        <v>2239</v>
      </c>
      <c r="I35" s="10">
        <f>H35/$H$20</f>
        <v>0.20014302315187271</v>
      </c>
    </row>
    <row r="36" spans="1:9">
      <c r="A36" s="16" t="s">
        <v>0</v>
      </c>
      <c r="B36" s="7">
        <f>SUM(B34:B35)</f>
        <v>2754</v>
      </c>
      <c r="C36" s="8">
        <f>B36/$B$36</f>
        <v>1</v>
      </c>
      <c r="D36" s="13">
        <f>SUM(D34:D35)</f>
        <v>5714</v>
      </c>
      <c r="E36" s="8">
        <f>D36/$D$36</f>
        <v>1</v>
      </c>
      <c r="F36" s="7">
        <f>SUM(F34:F35)</f>
        <v>2719</v>
      </c>
      <c r="G36" s="8">
        <f>F36/$F$36</f>
        <v>1</v>
      </c>
      <c r="H36" s="9">
        <f>B36+D36+F36</f>
        <v>11187</v>
      </c>
      <c r="I36" s="10">
        <f>H36/$H$36</f>
        <v>1</v>
      </c>
    </row>
    <row r="37" spans="1:9">
      <c r="A37" s="9"/>
      <c r="B37" s="1"/>
      <c r="C37" s="5"/>
      <c r="D37" s="1"/>
      <c r="E37" s="5"/>
      <c r="F37" s="1"/>
      <c r="G37" s="5"/>
      <c r="I37" s="6"/>
    </row>
    <row r="38" spans="1:9">
      <c r="A38" s="7" t="s">
        <v>99</v>
      </c>
      <c r="B38" s="1"/>
      <c r="C38" s="5"/>
      <c r="D38" s="1"/>
      <c r="E38" s="5"/>
      <c r="F38" s="1"/>
      <c r="G38" s="5"/>
      <c r="I38" s="6"/>
    </row>
    <row r="39" spans="1:9">
      <c r="A39" s="2" t="s">
        <v>100</v>
      </c>
      <c r="B39" s="2">
        <v>75</v>
      </c>
      <c r="C39" s="6">
        <f>B39/$B$46</f>
        <v>2.7233115468409588E-2</v>
      </c>
      <c r="D39" s="2">
        <v>268</v>
      </c>
      <c r="E39" s="6">
        <f>D39/$D$46</f>
        <v>4.6902345117255863E-2</v>
      </c>
      <c r="F39" s="2">
        <v>369</v>
      </c>
      <c r="G39" s="6">
        <f>F39/$F$46</f>
        <v>0.13571165869805074</v>
      </c>
      <c r="H39" s="1">
        <f>F39+D39+B39</f>
        <v>712</v>
      </c>
      <c r="I39" s="5">
        <f>H39/$H$46</f>
        <v>6.3645302583355684E-2</v>
      </c>
    </row>
    <row r="40" spans="1:9">
      <c r="A40" s="2" t="s">
        <v>101</v>
      </c>
      <c r="B40" s="2">
        <v>543</v>
      </c>
      <c r="C40" s="6">
        <f t="shared" ref="C40:C46" si="6">B40/$B$46</f>
        <v>0.19716775599128541</v>
      </c>
      <c r="D40" s="2">
        <v>2034</v>
      </c>
      <c r="E40" s="6">
        <f t="shared" ref="E40:E46" si="7">D40/$D$46</f>
        <v>0.35596779838991949</v>
      </c>
      <c r="F40" s="2">
        <v>804</v>
      </c>
      <c r="G40" s="6">
        <f t="shared" ref="G40:G46" si="8">F40/$F$46</f>
        <v>0.29569694740713498</v>
      </c>
      <c r="H40" s="1">
        <f t="shared" ref="H40:H46" si="9">F40+D40+B40</f>
        <v>3381</v>
      </c>
      <c r="I40" s="5">
        <f t="shared" ref="I40:I46" si="10">H40/$H$46</f>
        <v>0.30222579780101905</v>
      </c>
    </row>
    <row r="41" spans="1:9">
      <c r="A41" t="s">
        <v>102</v>
      </c>
      <c r="B41" s="2">
        <v>836</v>
      </c>
      <c r="C41" s="6">
        <f t="shared" si="6"/>
        <v>0.30355846042120554</v>
      </c>
      <c r="D41" s="2">
        <v>1293</v>
      </c>
      <c r="E41" s="6">
        <f t="shared" si="7"/>
        <v>0.22628631431571578</v>
      </c>
      <c r="F41" s="2">
        <v>509</v>
      </c>
      <c r="G41" s="6">
        <f t="shared" si="8"/>
        <v>0.18720117690327326</v>
      </c>
      <c r="H41" s="1">
        <f t="shared" si="9"/>
        <v>2638</v>
      </c>
      <c r="I41" s="5">
        <f t="shared" si="10"/>
        <v>0.23580942165012961</v>
      </c>
    </row>
    <row r="42" spans="1:9">
      <c r="A42" t="s">
        <v>104</v>
      </c>
      <c r="B42" s="2">
        <v>669</v>
      </c>
      <c r="C42" s="6">
        <f t="shared" si="6"/>
        <v>0.2429193899782135</v>
      </c>
      <c r="D42" s="2">
        <v>815</v>
      </c>
      <c r="E42" s="6">
        <f t="shared" si="7"/>
        <v>0.14263213160658034</v>
      </c>
      <c r="F42" s="2">
        <v>404</v>
      </c>
      <c r="G42" s="6">
        <f t="shared" si="8"/>
        <v>0.14858403824935637</v>
      </c>
      <c r="H42" s="1">
        <f t="shared" si="9"/>
        <v>1888</v>
      </c>
      <c r="I42" s="5">
        <f t="shared" si="10"/>
        <v>0.1687673192097971</v>
      </c>
    </row>
    <row r="43" spans="1:9">
      <c r="A43" t="s">
        <v>103</v>
      </c>
      <c r="B43" s="2">
        <v>516</v>
      </c>
      <c r="C43" s="6">
        <f t="shared" si="6"/>
        <v>0.18736383442265794</v>
      </c>
      <c r="D43" s="2">
        <v>1153</v>
      </c>
      <c r="E43" s="6">
        <f t="shared" si="7"/>
        <v>0.20178508925446273</v>
      </c>
      <c r="F43" s="2">
        <v>546</v>
      </c>
      <c r="G43" s="6">
        <f t="shared" si="8"/>
        <v>0.20080912100036777</v>
      </c>
      <c r="H43" s="1">
        <f t="shared" si="9"/>
        <v>2215</v>
      </c>
      <c r="I43" s="5">
        <f t="shared" si="10"/>
        <v>0.19799767587378206</v>
      </c>
    </row>
    <row r="44" spans="1:9">
      <c r="A44" t="s">
        <v>105</v>
      </c>
      <c r="B44" s="2">
        <v>37</v>
      </c>
      <c r="C44" s="6">
        <f t="shared" si="6"/>
        <v>1.3435003631082063E-2</v>
      </c>
      <c r="D44" s="2">
        <v>41</v>
      </c>
      <c r="E44" s="6">
        <f t="shared" si="7"/>
        <v>7.1753587679383966E-3</v>
      </c>
      <c r="F44" s="2">
        <v>38</v>
      </c>
      <c r="G44" s="6">
        <f t="shared" si="8"/>
        <v>1.3975726369988967E-2</v>
      </c>
      <c r="H44" s="1">
        <f t="shared" si="9"/>
        <v>116</v>
      </c>
      <c r="I44" s="5">
        <f t="shared" si="10"/>
        <v>1.0369178510771432E-2</v>
      </c>
    </row>
    <row r="45" spans="1:9">
      <c r="A45" t="s">
        <v>106</v>
      </c>
      <c r="B45" s="2">
        <v>78</v>
      </c>
      <c r="C45" s="6">
        <f t="shared" si="6"/>
        <v>2.8322440087145968E-2</v>
      </c>
      <c r="D45" s="2">
        <v>110</v>
      </c>
      <c r="E45" s="6">
        <f t="shared" si="7"/>
        <v>1.9250962548127408E-2</v>
      </c>
      <c r="F45" s="2">
        <v>49</v>
      </c>
      <c r="G45" s="6">
        <f t="shared" si="8"/>
        <v>1.8021331371827879E-2</v>
      </c>
      <c r="H45" s="1">
        <f t="shared" si="9"/>
        <v>237</v>
      </c>
      <c r="I45" s="5">
        <f t="shared" si="10"/>
        <v>2.1185304371145079E-2</v>
      </c>
    </row>
    <row r="46" spans="1:9">
      <c r="A46" s="7" t="s">
        <v>0</v>
      </c>
      <c r="B46" s="7">
        <f>SUM(B39:B45)</f>
        <v>2754</v>
      </c>
      <c r="C46" s="8">
        <f t="shared" si="6"/>
        <v>1</v>
      </c>
      <c r="D46" s="7">
        <f>SUM(D39:D45)</f>
        <v>5714</v>
      </c>
      <c r="E46" s="8">
        <f t="shared" si="7"/>
        <v>1</v>
      </c>
      <c r="F46" s="7">
        <f>SUM(F39:F45)</f>
        <v>2719</v>
      </c>
      <c r="G46" s="8">
        <f t="shared" si="8"/>
        <v>1</v>
      </c>
      <c r="H46" s="9">
        <f t="shared" si="9"/>
        <v>11187</v>
      </c>
      <c r="I46" s="10">
        <f t="shared" si="10"/>
        <v>1</v>
      </c>
    </row>
    <row r="47" spans="1:9">
      <c r="A47" s="2"/>
      <c r="B47" s="1"/>
      <c r="C47" s="5"/>
      <c r="D47" s="1"/>
      <c r="E47" s="5"/>
      <c r="F47" s="1"/>
      <c r="G47" s="5"/>
      <c r="I47" s="6"/>
    </row>
    <row r="48" spans="1:9">
      <c r="A48" s="7" t="s">
        <v>107</v>
      </c>
      <c r="B48" s="1"/>
      <c r="C48" s="5"/>
      <c r="D48" s="1"/>
      <c r="E48" s="5"/>
      <c r="F48" s="1"/>
      <c r="G48" s="5"/>
      <c r="I48" s="6"/>
    </row>
    <row r="49" spans="1:9">
      <c r="A49" s="2" t="s">
        <v>100</v>
      </c>
      <c r="B49" s="2">
        <v>17</v>
      </c>
      <c r="C49" s="6">
        <f t="shared" ref="C49:C55" si="11">B49/$B$56</f>
        <v>6.1728395061728392E-3</v>
      </c>
      <c r="D49" s="2">
        <v>34</v>
      </c>
      <c r="E49" s="6">
        <f t="shared" ref="E49:E55" si="12">D49/$D$56</f>
        <v>5.9502975148757438E-3</v>
      </c>
      <c r="F49" s="2">
        <v>6</v>
      </c>
      <c r="G49" s="6">
        <f t="shared" ref="G49:G55" si="13">F49/$F$56</f>
        <v>2.206693637366679E-3</v>
      </c>
      <c r="H49" s="1">
        <f>F49+D49+B49</f>
        <v>57</v>
      </c>
      <c r="I49" s="5">
        <f t="shared" ref="I49:I55" si="14">H49/$H$56</f>
        <v>5.0951997854652726E-3</v>
      </c>
    </row>
    <row r="50" spans="1:9">
      <c r="A50" s="2" t="s">
        <v>101</v>
      </c>
      <c r="B50" s="2">
        <v>126</v>
      </c>
      <c r="C50" s="6">
        <f t="shared" si="11"/>
        <v>4.5751633986928102E-2</v>
      </c>
      <c r="D50" s="2">
        <v>141</v>
      </c>
      <c r="E50" s="6">
        <f t="shared" si="12"/>
        <v>2.4676233811690585E-2</v>
      </c>
      <c r="F50" s="2">
        <v>68</v>
      </c>
      <c r="G50" s="6">
        <f t="shared" si="13"/>
        <v>2.5009194556822361E-2</v>
      </c>
      <c r="H50" s="1">
        <f t="shared" ref="H50:H56" si="15">F50+D50+B50</f>
        <v>335</v>
      </c>
      <c r="I50" s="5">
        <f t="shared" si="14"/>
        <v>2.9945472423348531E-2</v>
      </c>
    </row>
    <row r="51" spans="1:9">
      <c r="A51" t="s">
        <v>102</v>
      </c>
      <c r="B51" s="2">
        <v>392</v>
      </c>
      <c r="C51" s="6">
        <f t="shared" si="11"/>
        <v>0.14233841684822077</v>
      </c>
      <c r="D51" s="2">
        <v>615</v>
      </c>
      <c r="E51" s="6">
        <f t="shared" si="12"/>
        <v>0.10763038151907596</v>
      </c>
      <c r="F51" s="2">
        <v>412</v>
      </c>
      <c r="G51" s="6">
        <f t="shared" si="13"/>
        <v>0.15152629643251195</v>
      </c>
      <c r="H51" s="1">
        <f t="shared" si="15"/>
        <v>1419</v>
      </c>
      <c r="I51" s="5">
        <f t="shared" si="14"/>
        <v>0.12684365781710916</v>
      </c>
    </row>
    <row r="52" spans="1:9">
      <c r="A52" t="s">
        <v>104</v>
      </c>
      <c r="B52" s="2">
        <v>774</v>
      </c>
      <c r="C52" s="6">
        <f t="shared" si="11"/>
        <v>0.28104575163398693</v>
      </c>
      <c r="D52" s="2">
        <v>1397</v>
      </c>
      <c r="E52" s="6">
        <f t="shared" si="12"/>
        <v>0.24448722436121806</v>
      </c>
      <c r="F52" s="2">
        <v>700</v>
      </c>
      <c r="G52" s="6">
        <f t="shared" si="13"/>
        <v>0.25744759102611253</v>
      </c>
      <c r="H52" s="1">
        <f t="shared" si="15"/>
        <v>2871</v>
      </c>
      <c r="I52" s="5">
        <f t="shared" si="14"/>
        <v>0.25663716814159293</v>
      </c>
    </row>
    <row r="53" spans="1:9">
      <c r="A53" t="s">
        <v>103</v>
      </c>
      <c r="B53" s="2">
        <v>941</v>
      </c>
      <c r="C53" s="6">
        <f t="shared" si="11"/>
        <v>0.34168482207697892</v>
      </c>
      <c r="D53" s="2">
        <v>2489</v>
      </c>
      <c r="E53" s="6">
        <f t="shared" si="12"/>
        <v>0.43559677983899198</v>
      </c>
      <c r="F53" s="2">
        <v>1101</v>
      </c>
      <c r="G53" s="6">
        <f t="shared" si="13"/>
        <v>0.40492828245678558</v>
      </c>
      <c r="H53" s="1">
        <f t="shared" si="15"/>
        <v>4531</v>
      </c>
      <c r="I53" s="5">
        <f t="shared" si="14"/>
        <v>0.40502368820952894</v>
      </c>
    </row>
    <row r="54" spans="1:9">
      <c r="A54" t="s">
        <v>105</v>
      </c>
      <c r="B54" s="2">
        <v>379</v>
      </c>
      <c r="C54" s="6">
        <f t="shared" si="11"/>
        <v>0.13761801016702976</v>
      </c>
      <c r="D54" s="2">
        <v>892</v>
      </c>
      <c r="E54" s="6">
        <f t="shared" si="12"/>
        <v>0.15610780539026953</v>
      </c>
      <c r="F54" s="2">
        <v>319</v>
      </c>
      <c r="G54" s="6">
        <f t="shared" si="13"/>
        <v>0.11732254505332843</v>
      </c>
      <c r="H54" s="1">
        <f t="shared" si="15"/>
        <v>1590</v>
      </c>
      <c r="I54" s="5">
        <f t="shared" si="14"/>
        <v>0.14212925717350497</v>
      </c>
    </row>
    <row r="55" spans="1:9">
      <c r="A55" t="s">
        <v>106</v>
      </c>
      <c r="B55" s="2">
        <v>125</v>
      </c>
      <c r="C55" s="6">
        <f t="shared" si="11"/>
        <v>4.5388525780682643E-2</v>
      </c>
      <c r="D55" s="2">
        <v>146</v>
      </c>
      <c r="E55" s="6">
        <f t="shared" si="12"/>
        <v>2.5551277563878195E-2</v>
      </c>
      <c r="F55" s="2">
        <v>113</v>
      </c>
      <c r="G55" s="6">
        <f t="shared" si="13"/>
        <v>4.1559396837072451E-2</v>
      </c>
      <c r="H55" s="1">
        <f t="shared" si="15"/>
        <v>384</v>
      </c>
      <c r="I55" s="5">
        <f t="shared" si="14"/>
        <v>3.4325556449450255E-2</v>
      </c>
    </row>
    <row r="56" spans="1:9">
      <c r="A56" s="7" t="s">
        <v>0</v>
      </c>
      <c r="B56" s="7">
        <f>SUM(B49:B55)</f>
        <v>2754</v>
      </c>
      <c r="C56" s="8">
        <f>B56/$B$56</f>
        <v>1</v>
      </c>
      <c r="D56" s="7">
        <f>SUM(D49:D55)</f>
        <v>5714</v>
      </c>
      <c r="E56" s="8">
        <f>D56/$D$56</f>
        <v>1</v>
      </c>
      <c r="F56" s="7">
        <f>SUM(F49:F55)</f>
        <v>2719</v>
      </c>
      <c r="G56" s="8">
        <f>F56/$F$56</f>
        <v>1</v>
      </c>
      <c r="H56" s="9">
        <f t="shared" si="15"/>
        <v>11187</v>
      </c>
      <c r="I56" s="10">
        <f>H56/$H$56</f>
        <v>1</v>
      </c>
    </row>
    <row r="57" spans="1:9">
      <c r="A57" s="7"/>
      <c r="B57" s="7"/>
      <c r="C57" s="8"/>
      <c r="D57" s="7"/>
      <c r="E57" s="8"/>
      <c r="F57" s="7"/>
      <c r="G57" s="8"/>
      <c r="H57" s="9"/>
      <c r="I57" s="10"/>
    </row>
    <row r="58" spans="1:9">
      <c r="A58" s="7" t="s">
        <v>108</v>
      </c>
      <c r="B58" s="1"/>
      <c r="C58" s="5"/>
      <c r="D58" s="1"/>
      <c r="E58" s="5"/>
      <c r="F58" s="1"/>
      <c r="G58" s="5"/>
      <c r="I58" s="6"/>
    </row>
    <row r="59" spans="1:9">
      <c r="A59" t="s">
        <v>109</v>
      </c>
      <c r="B59" s="2">
        <v>62</v>
      </c>
      <c r="C59" s="6">
        <f>B59/$B$66</f>
        <v>2.2512708787218592E-2</v>
      </c>
      <c r="D59" s="2">
        <v>108</v>
      </c>
      <c r="E59" s="6">
        <f>D59/$D$66</f>
        <v>1.8900945047252364E-2</v>
      </c>
      <c r="F59" s="2">
        <v>47</v>
      </c>
      <c r="G59" s="6">
        <f>F59/$F$66</f>
        <v>1.7285766826038985E-2</v>
      </c>
      <c r="H59" s="1">
        <f>F59+D59+B59</f>
        <v>217</v>
      </c>
      <c r="I59" s="5">
        <f>H59/$H$66</f>
        <v>1.9397514972736212E-2</v>
      </c>
    </row>
    <row r="60" spans="1:9">
      <c r="A60" t="s">
        <v>110</v>
      </c>
      <c r="B60" s="2">
        <v>122</v>
      </c>
      <c r="C60" s="6">
        <f t="shared" ref="C60:C66" si="16">B60/$B$66</f>
        <v>4.4299201161946258E-2</v>
      </c>
      <c r="D60" s="2">
        <v>62</v>
      </c>
      <c r="E60" s="6">
        <f t="shared" ref="E60:E66" si="17">D60/$D$66</f>
        <v>1.0850542527126356E-2</v>
      </c>
      <c r="F60" s="2">
        <v>39</v>
      </c>
      <c r="G60" s="6">
        <f t="shared" ref="G60:G66" si="18">F60/$F$66</f>
        <v>1.4343508642883413E-2</v>
      </c>
      <c r="H60" s="1">
        <f t="shared" ref="H60:H66" si="19">F60+D60+B60</f>
        <v>223</v>
      </c>
      <c r="I60" s="5">
        <f t="shared" ref="I60:I66" si="20">H60/$H$66</f>
        <v>1.9933851792258872E-2</v>
      </c>
    </row>
    <row r="61" spans="1:9">
      <c r="A61" t="s">
        <v>111</v>
      </c>
      <c r="B61" s="2">
        <v>442</v>
      </c>
      <c r="C61" s="6">
        <f t="shared" si="16"/>
        <v>0.16049382716049382</v>
      </c>
      <c r="D61" s="2">
        <v>635</v>
      </c>
      <c r="E61" s="6">
        <f t="shared" si="17"/>
        <v>0.11113055652782639</v>
      </c>
      <c r="F61" s="2">
        <v>137</v>
      </c>
      <c r="G61" s="6">
        <f t="shared" si="18"/>
        <v>5.0386171386539169E-2</v>
      </c>
      <c r="H61" s="1">
        <f t="shared" si="19"/>
        <v>1214</v>
      </c>
      <c r="I61" s="5">
        <f t="shared" si="20"/>
        <v>0.10851881648341825</v>
      </c>
    </row>
    <row r="62" spans="1:9">
      <c r="A62" t="s">
        <v>112</v>
      </c>
      <c r="B62" s="2">
        <v>1306</v>
      </c>
      <c r="C62" s="6">
        <f t="shared" si="16"/>
        <v>0.47421931735657225</v>
      </c>
      <c r="D62" s="2">
        <v>3162</v>
      </c>
      <c r="E62" s="6">
        <f t="shared" si="17"/>
        <v>0.5533776688834442</v>
      </c>
      <c r="F62" s="2">
        <v>1707</v>
      </c>
      <c r="G62" s="6">
        <f t="shared" si="18"/>
        <v>0.62780433983082018</v>
      </c>
      <c r="H62" s="1">
        <f t="shared" si="19"/>
        <v>6175</v>
      </c>
      <c r="I62" s="5">
        <f t="shared" si="20"/>
        <v>0.55197997675873778</v>
      </c>
    </row>
    <row r="63" spans="1:9">
      <c r="A63" t="s">
        <v>113</v>
      </c>
      <c r="B63" s="2">
        <v>683</v>
      </c>
      <c r="C63" s="6">
        <f t="shared" si="16"/>
        <v>0.24800290486564996</v>
      </c>
      <c r="D63" s="2">
        <v>1543</v>
      </c>
      <c r="E63" s="6">
        <f t="shared" si="17"/>
        <v>0.27003850192509626</v>
      </c>
      <c r="F63" s="2">
        <v>683</v>
      </c>
      <c r="G63" s="6">
        <f t="shared" si="18"/>
        <v>0.25119529238690697</v>
      </c>
      <c r="H63" s="1">
        <f t="shared" si="19"/>
        <v>2909</v>
      </c>
      <c r="I63" s="5">
        <f t="shared" si="20"/>
        <v>0.26003396799856976</v>
      </c>
    </row>
    <row r="64" spans="1:9">
      <c r="A64" t="s">
        <v>114</v>
      </c>
      <c r="B64" s="2">
        <v>93</v>
      </c>
      <c r="C64" s="6">
        <f t="shared" si="16"/>
        <v>3.3769063180827889E-2</v>
      </c>
      <c r="D64" s="2">
        <v>159</v>
      </c>
      <c r="E64" s="6">
        <f t="shared" si="17"/>
        <v>2.7826391319565977E-2</v>
      </c>
      <c r="F64" s="2">
        <v>78</v>
      </c>
      <c r="G64" s="6">
        <f t="shared" si="18"/>
        <v>2.8687017285766826E-2</v>
      </c>
      <c r="H64" s="1">
        <f t="shared" si="19"/>
        <v>330</v>
      </c>
      <c r="I64" s="5">
        <f t="shared" si="20"/>
        <v>2.9498525073746312E-2</v>
      </c>
    </row>
    <row r="65" spans="1:9">
      <c r="A65" t="s">
        <v>115</v>
      </c>
      <c r="B65" s="2">
        <v>46</v>
      </c>
      <c r="C65" s="6">
        <f t="shared" si="16"/>
        <v>1.6702977487291212E-2</v>
      </c>
      <c r="D65" s="2">
        <v>45</v>
      </c>
      <c r="E65" s="6">
        <f t="shared" si="17"/>
        <v>7.8753937696884845E-3</v>
      </c>
      <c r="F65" s="2">
        <v>28</v>
      </c>
      <c r="G65" s="6">
        <f t="shared" si="18"/>
        <v>1.0297903641044501E-2</v>
      </c>
      <c r="H65" s="1">
        <f t="shared" si="19"/>
        <v>119</v>
      </c>
      <c r="I65" s="5">
        <f t="shared" si="20"/>
        <v>1.0637346920532762E-2</v>
      </c>
    </row>
    <row r="66" spans="1:9">
      <c r="A66" s="7" t="s">
        <v>0</v>
      </c>
      <c r="B66" s="7">
        <f>SUM(B59:B65)</f>
        <v>2754</v>
      </c>
      <c r="C66" s="6">
        <f t="shared" si="16"/>
        <v>1</v>
      </c>
      <c r="D66" s="7">
        <f>SUM(D59:D65)</f>
        <v>5714</v>
      </c>
      <c r="E66" s="6">
        <f t="shared" si="17"/>
        <v>1</v>
      </c>
      <c r="F66" s="7">
        <f>SUM(F59:F65)</f>
        <v>2719</v>
      </c>
      <c r="G66" s="6">
        <f t="shared" si="18"/>
        <v>1</v>
      </c>
      <c r="H66" s="9">
        <f t="shared" si="19"/>
        <v>11187</v>
      </c>
      <c r="I66" s="10">
        <f t="shared" si="20"/>
        <v>1</v>
      </c>
    </row>
    <row r="67" spans="1:9">
      <c r="A67" s="2"/>
      <c r="B67" s="1"/>
      <c r="C67" s="5"/>
      <c r="D67" s="1"/>
      <c r="E67" s="5"/>
      <c r="F67" s="1"/>
      <c r="G67" s="5"/>
      <c r="I67" s="6"/>
    </row>
    <row r="68" spans="1:9">
      <c r="A68" s="7" t="s">
        <v>116</v>
      </c>
      <c r="B68" s="1"/>
      <c r="C68" s="5"/>
      <c r="D68" s="1"/>
      <c r="E68" s="5"/>
      <c r="F68" s="1"/>
      <c r="G68" s="5"/>
      <c r="I68" s="6"/>
    </row>
    <row r="69" spans="1:9">
      <c r="A69" t="s">
        <v>109</v>
      </c>
      <c r="B69" s="2">
        <v>58</v>
      </c>
      <c r="C69" s="6">
        <f>B69/$B$76</f>
        <v>2.1060275962236745E-2</v>
      </c>
      <c r="D69" s="2">
        <v>101</v>
      </c>
      <c r="E69" s="6">
        <f>D69/$D$76</f>
        <v>1.767588379418971E-2</v>
      </c>
      <c r="F69" s="2">
        <v>45</v>
      </c>
      <c r="G69" s="6">
        <f>F69/$F$76</f>
        <v>1.655020228025009E-2</v>
      </c>
      <c r="H69" s="1">
        <f>F69+D69+B69</f>
        <v>204</v>
      </c>
      <c r="I69" s="5">
        <f>H69/$H$76</f>
        <v>1.8235451863770447E-2</v>
      </c>
    </row>
    <row r="70" spans="1:9">
      <c r="A70" t="s">
        <v>110</v>
      </c>
      <c r="B70" s="2">
        <v>11</v>
      </c>
      <c r="C70" s="6">
        <f t="shared" ref="C70:C76" si="21">B70/$B$76</f>
        <v>3.9941902687000725E-3</v>
      </c>
      <c r="D70" s="2">
        <v>7</v>
      </c>
      <c r="E70" s="6">
        <f t="shared" ref="E70:E76" si="22">D70/$D$76</f>
        <v>1.225061253062653E-3</v>
      </c>
      <c r="F70" s="2">
        <v>4</v>
      </c>
      <c r="G70" s="6">
        <f t="shared" ref="G70:G76" si="23">F70/$F$76</f>
        <v>1.471129091577786E-3</v>
      </c>
      <c r="H70" s="1">
        <f t="shared" ref="H70:H76" si="24">F70+D70+B70</f>
        <v>22</v>
      </c>
      <c r="I70" s="5">
        <f t="shared" ref="I70:I76" si="25">H70/$H$76</f>
        <v>1.9665683382497543E-3</v>
      </c>
    </row>
    <row r="71" spans="1:9">
      <c r="A71" t="s">
        <v>111</v>
      </c>
      <c r="B71" s="2">
        <v>121</v>
      </c>
      <c r="C71" s="6">
        <f t="shared" si="21"/>
        <v>4.3936092955700799E-2</v>
      </c>
      <c r="D71" s="2">
        <v>113</v>
      </c>
      <c r="E71" s="6">
        <f t="shared" si="22"/>
        <v>1.977598879943997E-2</v>
      </c>
      <c r="F71" s="2">
        <v>88</v>
      </c>
      <c r="G71" s="6">
        <f t="shared" si="23"/>
        <v>3.2364840014711294E-2</v>
      </c>
      <c r="H71" s="1">
        <f t="shared" si="24"/>
        <v>322</v>
      </c>
      <c r="I71" s="5">
        <f t="shared" si="25"/>
        <v>2.8783409314382766E-2</v>
      </c>
    </row>
    <row r="72" spans="1:9">
      <c r="A72" t="s">
        <v>112</v>
      </c>
      <c r="B72" s="2">
        <v>919</v>
      </c>
      <c r="C72" s="6">
        <f t="shared" si="21"/>
        <v>0.33369644153957878</v>
      </c>
      <c r="D72" s="2">
        <v>2336</v>
      </c>
      <c r="E72" s="6">
        <f t="shared" si="22"/>
        <v>0.40882044102205112</v>
      </c>
      <c r="F72" s="2">
        <v>1275</v>
      </c>
      <c r="G72" s="6">
        <f t="shared" si="23"/>
        <v>0.46892239794041929</v>
      </c>
      <c r="H72" s="1">
        <f t="shared" si="24"/>
        <v>4530</v>
      </c>
      <c r="I72" s="5">
        <f t="shared" si="25"/>
        <v>0.40493429873960846</v>
      </c>
    </row>
    <row r="73" spans="1:9">
      <c r="A73" t="s">
        <v>113</v>
      </c>
      <c r="B73" s="2">
        <v>1090</v>
      </c>
      <c r="C73" s="6">
        <f t="shared" si="21"/>
        <v>0.39578794480755264</v>
      </c>
      <c r="D73" s="2">
        <v>2486</v>
      </c>
      <c r="E73" s="6">
        <f t="shared" si="22"/>
        <v>0.43507175358767941</v>
      </c>
      <c r="F73" s="2">
        <v>986</v>
      </c>
      <c r="G73" s="6">
        <f t="shared" si="23"/>
        <v>0.36263332107392426</v>
      </c>
      <c r="H73" s="1">
        <f t="shared" si="24"/>
        <v>4562</v>
      </c>
      <c r="I73" s="5">
        <f t="shared" si="25"/>
        <v>0.40779476177706264</v>
      </c>
    </row>
    <row r="74" spans="1:9">
      <c r="A74" t="s">
        <v>114</v>
      </c>
      <c r="B74" s="2">
        <v>425</v>
      </c>
      <c r="C74" s="6">
        <f t="shared" si="21"/>
        <v>0.15432098765432098</v>
      </c>
      <c r="D74" s="2">
        <v>560</v>
      </c>
      <c r="E74" s="6">
        <f t="shared" si="22"/>
        <v>9.8004900245012253E-2</v>
      </c>
      <c r="F74" s="2">
        <v>252</v>
      </c>
      <c r="G74" s="6">
        <f t="shared" si="23"/>
        <v>9.2681132769400515E-2</v>
      </c>
      <c r="H74" s="1">
        <f t="shared" si="24"/>
        <v>1237</v>
      </c>
      <c r="I74" s="5">
        <f t="shared" si="25"/>
        <v>0.11057477429158845</v>
      </c>
    </row>
    <row r="75" spans="1:9">
      <c r="A75" t="s">
        <v>115</v>
      </c>
      <c r="B75" s="2">
        <v>130</v>
      </c>
      <c r="C75" s="6">
        <f t="shared" si="21"/>
        <v>4.7204066811909952E-2</v>
      </c>
      <c r="D75" s="2">
        <v>111</v>
      </c>
      <c r="E75" s="6">
        <f t="shared" si="22"/>
        <v>1.942597129856493E-2</v>
      </c>
      <c r="F75" s="2">
        <v>69</v>
      </c>
      <c r="G75" s="6">
        <f t="shared" si="23"/>
        <v>2.5376976829716808E-2</v>
      </c>
      <c r="H75" s="1">
        <f t="shared" si="24"/>
        <v>310</v>
      </c>
      <c r="I75" s="5">
        <f t="shared" si="25"/>
        <v>2.7710735675337446E-2</v>
      </c>
    </row>
    <row r="76" spans="1:9">
      <c r="A76" s="7" t="s">
        <v>0</v>
      </c>
      <c r="B76" s="7">
        <f>SUM(B69:B75)</f>
        <v>2754</v>
      </c>
      <c r="C76" s="8">
        <f t="shared" si="21"/>
        <v>1</v>
      </c>
      <c r="D76" s="7">
        <f>SUM(D69:D75)</f>
        <v>5714</v>
      </c>
      <c r="E76" s="8">
        <f t="shared" si="22"/>
        <v>1</v>
      </c>
      <c r="F76" s="7">
        <f>SUM(F69:F75)</f>
        <v>2719</v>
      </c>
      <c r="G76" s="8">
        <f t="shared" si="23"/>
        <v>1</v>
      </c>
      <c r="H76" s="9">
        <f t="shared" si="24"/>
        <v>11187</v>
      </c>
      <c r="I76" s="10">
        <f t="shared" si="25"/>
        <v>1</v>
      </c>
    </row>
    <row r="77" spans="1:9">
      <c r="A77" s="2"/>
      <c r="B77" s="1"/>
      <c r="C77" s="5"/>
      <c r="D77" s="1"/>
      <c r="E77" s="5"/>
      <c r="F77" s="1"/>
      <c r="G77" s="5"/>
      <c r="I77" s="6"/>
    </row>
    <row r="78" spans="1:9">
      <c r="A78" s="7" t="s">
        <v>123</v>
      </c>
      <c r="B78" s="1"/>
      <c r="C78" s="5"/>
      <c r="D78" s="1"/>
      <c r="E78" s="5"/>
      <c r="F78" s="1"/>
      <c r="G78" s="5"/>
      <c r="I78" s="6"/>
    </row>
    <row r="79" spans="1:9">
      <c r="A79" s="2" t="s">
        <v>117</v>
      </c>
      <c r="B79" s="2">
        <v>12</v>
      </c>
      <c r="C79" s="6">
        <f t="shared" ref="C79:C85" si="26">B79/$B$86</f>
        <v>4.4411547002220575E-3</v>
      </c>
      <c r="D79" s="2">
        <v>4</v>
      </c>
      <c r="E79" s="6">
        <f t="shared" ref="E79:E86" si="27">D79/$D$86</f>
        <v>7.1250445315283219E-4</v>
      </c>
      <c r="F79" s="2">
        <v>4</v>
      </c>
      <c r="G79" s="6">
        <f t="shared" ref="G79:G85" si="28">F79/$F$86</f>
        <v>1.4947683109118087E-3</v>
      </c>
      <c r="H79" s="1">
        <f>F79+D79+B79</f>
        <v>20</v>
      </c>
      <c r="I79" s="5">
        <f t="shared" ref="I79:I85" si="29">H79/$H$86</f>
        <v>1.8195050946142649E-3</v>
      </c>
    </row>
    <row r="80" spans="1:9">
      <c r="A80" t="s">
        <v>118</v>
      </c>
      <c r="B80" s="2">
        <v>10</v>
      </c>
      <c r="C80" s="6">
        <f t="shared" si="26"/>
        <v>3.7009622501850479E-3</v>
      </c>
      <c r="D80" s="2">
        <v>4</v>
      </c>
      <c r="E80" s="6">
        <f t="shared" si="27"/>
        <v>7.1250445315283219E-4</v>
      </c>
      <c r="F80" s="2">
        <v>2</v>
      </c>
      <c r="G80" s="6">
        <f t="shared" si="28"/>
        <v>7.4738415545590436E-4</v>
      </c>
      <c r="H80" s="1">
        <f t="shared" ref="H80:H86" si="30">F80+D80+B80</f>
        <v>16</v>
      </c>
      <c r="I80" s="5">
        <f t="shared" si="29"/>
        <v>1.455604075691412E-3</v>
      </c>
    </row>
    <row r="81" spans="1:9">
      <c r="A81" t="s">
        <v>119</v>
      </c>
      <c r="B81" s="2">
        <v>27</v>
      </c>
      <c r="C81" s="6">
        <f t="shared" si="26"/>
        <v>9.9925980754996292E-3</v>
      </c>
      <c r="D81" s="2">
        <v>12</v>
      </c>
      <c r="E81" s="6">
        <f t="shared" si="27"/>
        <v>2.1375133594584966E-3</v>
      </c>
      <c r="F81" s="2">
        <v>12</v>
      </c>
      <c r="G81" s="6">
        <f t="shared" si="28"/>
        <v>4.4843049327354259E-3</v>
      </c>
      <c r="H81" s="1">
        <f t="shared" si="30"/>
        <v>51</v>
      </c>
      <c r="I81" s="5">
        <f t="shared" si="29"/>
        <v>4.639737991266376E-3</v>
      </c>
    </row>
    <row r="82" spans="1:9">
      <c r="A82" t="s">
        <v>120</v>
      </c>
      <c r="B82" s="2">
        <v>115</v>
      </c>
      <c r="C82" s="6">
        <f>B82/$B$86</f>
        <v>4.2561065877128053E-2</v>
      </c>
      <c r="D82" s="2">
        <v>163</v>
      </c>
      <c r="E82" s="6">
        <f t="shared" si="27"/>
        <v>2.9034556465977912E-2</v>
      </c>
      <c r="F82" s="2">
        <v>89</v>
      </c>
      <c r="G82" s="6">
        <f>F82/$F$86</f>
        <v>3.3258594917787744E-2</v>
      </c>
      <c r="H82" s="1">
        <f t="shared" si="30"/>
        <v>367</v>
      </c>
      <c r="I82" s="5">
        <f>H82/$H$86</f>
        <v>3.3387918486171758E-2</v>
      </c>
    </row>
    <row r="83" spans="1:9">
      <c r="A83" t="s">
        <v>121</v>
      </c>
      <c r="B83" s="2">
        <v>1094</v>
      </c>
      <c r="C83" s="6">
        <f t="shared" si="26"/>
        <v>0.40488527017024428</v>
      </c>
      <c r="D83" s="2">
        <v>1842</v>
      </c>
      <c r="E83" s="6">
        <f>D83/$D$86</f>
        <v>0.32810830067687924</v>
      </c>
      <c r="F83" s="2">
        <v>889</v>
      </c>
      <c r="G83" s="6">
        <f t="shared" si="28"/>
        <v>0.33221225710014946</v>
      </c>
      <c r="H83" s="1">
        <f t="shared" si="30"/>
        <v>3825</v>
      </c>
      <c r="I83" s="5">
        <f t="shared" si="29"/>
        <v>0.34798034934497818</v>
      </c>
    </row>
    <row r="84" spans="1:9">
      <c r="A84" t="s">
        <v>122</v>
      </c>
      <c r="B84" s="2">
        <v>924</v>
      </c>
      <c r="C84" s="6">
        <f t="shared" si="26"/>
        <v>0.34196891191709844</v>
      </c>
      <c r="D84" s="2">
        <v>1454</v>
      </c>
      <c r="E84" s="6">
        <f t="shared" si="27"/>
        <v>0.2589953687210545</v>
      </c>
      <c r="F84" s="2">
        <v>623</v>
      </c>
      <c r="G84" s="6">
        <f t="shared" si="28"/>
        <v>0.23281016442451419</v>
      </c>
      <c r="H84" s="1">
        <f t="shared" si="30"/>
        <v>3001</v>
      </c>
      <c r="I84" s="5">
        <f t="shared" si="29"/>
        <v>0.27301673944687044</v>
      </c>
    </row>
    <row r="85" spans="1:9">
      <c r="A85" s="18">
        <v>1</v>
      </c>
      <c r="B85" s="2">
        <v>520</v>
      </c>
      <c r="C85" s="6">
        <f t="shared" si="26"/>
        <v>0.19245003700962252</v>
      </c>
      <c r="D85" s="2">
        <v>2135</v>
      </c>
      <c r="E85" s="6">
        <f t="shared" si="27"/>
        <v>0.38029925187032421</v>
      </c>
      <c r="F85" s="2">
        <v>1057</v>
      </c>
      <c r="G85" s="6">
        <f t="shared" si="28"/>
        <v>0.39499252615844543</v>
      </c>
      <c r="H85" s="1">
        <f t="shared" si="30"/>
        <v>3712</v>
      </c>
      <c r="I85" s="5">
        <f t="shared" si="29"/>
        <v>0.33770014556040756</v>
      </c>
    </row>
    <row r="86" spans="1:9">
      <c r="A86" s="7" t="s">
        <v>0</v>
      </c>
      <c r="B86" s="7">
        <f>SUM(B79:B85)</f>
        <v>2702</v>
      </c>
      <c r="C86" s="8">
        <f>B86/$B$86</f>
        <v>1</v>
      </c>
      <c r="D86" s="7">
        <f>SUM(D79:D85)</f>
        <v>5614</v>
      </c>
      <c r="E86" s="8">
        <f t="shared" si="27"/>
        <v>1</v>
      </c>
      <c r="F86" s="7">
        <f>SUM(F79:F85)</f>
        <v>2676</v>
      </c>
      <c r="G86" s="8">
        <f>F86/$F$86</f>
        <v>1</v>
      </c>
      <c r="H86" s="9">
        <f t="shared" si="30"/>
        <v>10992</v>
      </c>
      <c r="I86" s="10">
        <f>H86/$H$86</f>
        <v>1</v>
      </c>
    </row>
    <row r="87" spans="1:9">
      <c r="B87" s="2"/>
      <c r="C87" s="6"/>
      <c r="D87" s="2"/>
      <c r="E87" s="6"/>
      <c r="F87" s="2"/>
      <c r="G87" s="6"/>
      <c r="H87" s="2"/>
      <c r="I87" s="6"/>
    </row>
    <row r="88" spans="1:9">
      <c r="A88" s="7" t="s">
        <v>124</v>
      </c>
      <c r="B88" s="1"/>
      <c r="C88" s="5"/>
      <c r="D88" s="1"/>
      <c r="E88" s="5"/>
      <c r="F88" s="1"/>
      <c r="G88" s="5"/>
      <c r="I88" s="6"/>
    </row>
    <row r="89" spans="1:9">
      <c r="A89" s="2" t="s">
        <v>117</v>
      </c>
      <c r="B89" s="2">
        <v>20</v>
      </c>
      <c r="C89" s="6">
        <f t="shared" ref="C89:C96" si="31">B89/$B$96</f>
        <v>7.4019245003700959E-3</v>
      </c>
      <c r="D89" s="2">
        <v>10</v>
      </c>
      <c r="E89" s="6">
        <f t="shared" ref="E89:E95" si="32">D89/$D$96</f>
        <v>1.7812611328820805E-3</v>
      </c>
      <c r="F89" s="2">
        <v>9</v>
      </c>
      <c r="G89" s="6">
        <f t="shared" ref="G89:G95" si="33">F89/$F$96</f>
        <v>3.3632286995515697E-3</v>
      </c>
      <c r="H89" s="1">
        <f>F89+D89+B89</f>
        <v>39</v>
      </c>
      <c r="I89" s="5">
        <f t="shared" ref="I89:I95" si="34">H89/$H$96</f>
        <v>3.5480349344978166E-3</v>
      </c>
    </row>
    <row r="90" spans="1:9">
      <c r="A90" t="s">
        <v>118</v>
      </c>
      <c r="B90" s="2">
        <v>38</v>
      </c>
      <c r="C90" s="6">
        <f t="shared" si="31"/>
        <v>1.4063656550703183E-2</v>
      </c>
      <c r="D90" s="2">
        <v>22</v>
      </c>
      <c r="E90" s="6">
        <f t="shared" si="32"/>
        <v>3.918774492340577E-3</v>
      </c>
      <c r="F90" s="2">
        <v>18</v>
      </c>
      <c r="G90" s="6">
        <f t="shared" si="33"/>
        <v>6.7264573991031393E-3</v>
      </c>
      <c r="H90" s="1">
        <f t="shared" ref="H90:H96" si="35">F90+D90+B90</f>
        <v>78</v>
      </c>
      <c r="I90" s="5">
        <f t="shared" si="34"/>
        <v>7.0960698689956333E-3</v>
      </c>
    </row>
    <row r="91" spans="1:9">
      <c r="A91" t="s">
        <v>119</v>
      </c>
      <c r="B91" s="2">
        <v>178</v>
      </c>
      <c r="C91" s="6">
        <f t="shared" si="31"/>
        <v>6.5877128053293862E-2</v>
      </c>
      <c r="D91" s="2">
        <v>254</v>
      </c>
      <c r="E91" s="6">
        <f t="shared" si="32"/>
        <v>4.5244032775204848E-2</v>
      </c>
      <c r="F91" s="2">
        <v>102</v>
      </c>
      <c r="G91" s="6">
        <f t="shared" si="33"/>
        <v>3.811659192825112E-2</v>
      </c>
      <c r="H91" s="1">
        <f t="shared" si="35"/>
        <v>534</v>
      </c>
      <c r="I91" s="5">
        <f t="shared" si="34"/>
        <v>4.8580786026200876E-2</v>
      </c>
    </row>
    <row r="92" spans="1:9">
      <c r="A92" t="s">
        <v>120</v>
      </c>
      <c r="B92" s="2">
        <v>712</v>
      </c>
      <c r="C92" s="6">
        <f t="shared" si="31"/>
        <v>0.26350851221317545</v>
      </c>
      <c r="D92" s="2">
        <v>1366</v>
      </c>
      <c r="E92" s="6">
        <f t="shared" si="32"/>
        <v>0.24332027075169219</v>
      </c>
      <c r="F92" s="2">
        <v>518</v>
      </c>
      <c r="G92" s="6">
        <f t="shared" si="33"/>
        <v>0.19357249626307924</v>
      </c>
      <c r="H92" s="1">
        <f t="shared" si="35"/>
        <v>2596</v>
      </c>
      <c r="I92" s="5">
        <f t="shared" si="34"/>
        <v>0.23617176128093159</v>
      </c>
    </row>
    <row r="93" spans="1:9">
      <c r="A93" t="s">
        <v>121</v>
      </c>
      <c r="B93" s="2">
        <v>1242</v>
      </c>
      <c r="C93" s="6">
        <f t="shared" si="31"/>
        <v>0.45965951147298295</v>
      </c>
      <c r="D93" s="2">
        <v>3195</v>
      </c>
      <c r="E93" s="6">
        <f t="shared" si="32"/>
        <v>0.56911293195582469</v>
      </c>
      <c r="F93" s="2">
        <v>1547</v>
      </c>
      <c r="G93" s="6">
        <f t="shared" si="33"/>
        <v>0.57810164424514199</v>
      </c>
      <c r="H93" s="1">
        <f t="shared" si="35"/>
        <v>5984</v>
      </c>
      <c r="I93" s="5">
        <f t="shared" si="34"/>
        <v>0.54439592430858808</v>
      </c>
    </row>
    <row r="94" spans="1:9">
      <c r="A94" t="s">
        <v>122</v>
      </c>
      <c r="B94" s="2">
        <v>397</v>
      </c>
      <c r="C94" s="6">
        <f t="shared" si="31"/>
        <v>0.14692820133234641</v>
      </c>
      <c r="D94" s="2">
        <v>611</v>
      </c>
      <c r="E94" s="6">
        <f t="shared" si="32"/>
        <v>0.10883505521909512</v>
      </c>
      <c r="F94" s="2">
        <v>420</v>
      </c>
      <c r="G94" s="6">
        <f t="shared" si="33"/>
        <v>0.15695067264573992</v>
      </c>
      <c r="H94" s="1">
        <f t="shared" si="35"/>
        <v>1428</v>
      </c>
      <c r="I94" s="5">
        <f t="shared" si="34"/>
        <v>0.12991266375545851</v>
      </c>
    </row>
    <row r="95" spans="1:9">
      <c r="A95" s="18">
        <v>1</v>
      </c>
      <c r="B95" s="2">
        <v>115</v>
      </c>
      <c r="C95" s="6">
        <f t="shared" si="31"/>
        <v>4.2561065877128053E-2</v>
      </c>
      <c r="D95" s="2">
        <v>156</v>
      </c>
      <c r="E95" s="6">
        <f t="shared" si="32"/>
        <v>2.7787673672960457E-2</v>
      </c>
      <c r="F95" s="2">
        <v>62</v>
      </c>
      <c r="G95" s="6">
        <f t="shared" si="33"/>
        <v>2.3168908819133034E-2</v>
      </c>
      <c r="H95" s="1">
        <f t="shared" si="35"/>
        <v>333</v>
      </c>
      <c r="I95" s="5">
        <f t="shared" si="34"/>
        <v>3.0294759825327512E-2</v>
      </c>
    </row>
    <row r="96" spans="1:9">
      <c r="A96" s="7" t="s">
        <v>0</v>
      </c>
      <c r="B96" s="7">
        <f>SUM(B89:B95)</f>
        <v>2702</v>
      </c>
      <c r="C96" s="8">
        <f t="shared" si="31"/>
        <v>1</v>
      </c>
      <c r="D96" s="7">
        <f>SUM(D89:D95)</f>
        <v>5614</v>
      </c>
      <c r="E96" s="8">
        <f>D96/$D$96</f>
        <v>1</v>
      </c>
      <c r="F96" s="7">
        <f>SUM(F89:F95)</f>
        <v>2676</v>
      </c>
      <c r="G96" s="8">
        <f>F96/$F$96</f>
        <v>1</v>
      </c>
      <c r="H96" s="9">
        <f t="shared" si="35"/>
        <v>10992</v>
      </c>
      <c r="I96" s="10">
        <f>H96/$H$96</f>
        <v>1</v>
      </c>
    </row>
    <row r="97" spans="1:9">
      <c r="B97" s="2"/>
      <c r="C97" s="6"/>
      <c r="D97" s="2"/>
      <c r="E97" s="6"/>
      <c r="F97" s="2"/>
      <c r="G97" s="6"/>
      <c r="H97" s="2"/>
      <c r="I97" s="6"/>
    </row>
    <row r="98" spans="1:9">
      <c r="A98" s="9" t="s">
        <v>95</v>
      </c>
      <c r="B98" s="1"/>
      <c r="C98" s="5"/>
      <c r="D98" s="1"/>
      <c r="E98" s="5"/>
      <c r="F98" s="1"/>
      <c r="G98" s="5"/>
      <c r="I98" s="6"/>
    </row>
    <row r="99" spans="1:9">
      <c r="A99" s="7" t="s">
        <v>14</v>
      </c>
      <c r="B99" s="1"/>
      <c r="C99" s="5"/>
      <c r="D99" s="1"/>
      <c r="E99" s="5"/>
      <c r="F99" s="1"/>
      <c r="G99" s="5"/>
      <c r="I99" s="6"/>
    </row>
    <row r="100" spans="1:9">
      <c r="A100" s="2" t="s">
        <v>15</v>
      </c>
      <c r="B100" s="2">
        <v>142</v>
      </c>
      <c r="C100" s="6">
        <f>B100/$B$104</f>
        <v>5.1561365286855482E-2</v>
      </c>
      <c r="D100" s="2">
        <v>185</v>
      </c>
      <c r="E100" s="6">
        <f>D100/$D$104</f>
        <v>3.2376618830941548E-2</v>
      </c>
      <c r="F100" s="2">
        <v>54</v>
      </c>
      <c r="G100" s="6">
        <f>F100/$F$104</f>
        <v>1.9860242736300111E-2</v>
      </c>
      <c r="H100" s="1">
        <f>F100+D100+B100</f>
        <v>381</v>
      </c>
      <c r="I100" s="5">
        <f>H100/$H$104</f>
        <v>3.4057388039688927E-2</v>
      </c>
    </row>
    <row r="101" spans="1:9">
      <c r="A101" s="2" t="s">
        <v>16</v>
      </c>
      <c r="B101" s="2">
        <v>2045</v>
      </c>
      <c r="C101" s="6">
        <f>B101/$B$104</f>
        <v>0.74255628177196809</v>
      </c>
      <c r="D101" s="2">
        <v>3622</v>
      </c>
      <c r="E101" s="6">
        <f>D101/$D$104</f>
        <v>0.63388169408470418</v>
      </c>
      <c r="F101" s="2">
        <v>1754</v>
      </c>
      <c r="G101" s="6">
        <f>F101/$F$104</f>
        <v>0.64509010665685917</v>
      </c>
      <c r="H101" s="1">
        <f t="shared" ref="H101:H158" si="36">F101+D101+B101</f>
        <v>7421</v>
      </c>
      <c r="I101" s="5">
        <f>H101/$H$104</f>
        <v>0.66335925627961023</v>
      </c>
    </row>
    <row r="102" spans="1:9">
      <c r="A102" s="2" t="s">
        <v>17</v>
      </c>
      <c r="B102" s="2">
        <v>532</v>
      </c>
      <c r="C102" s="6">
        <f>B102/$B$104</f>
        <v>0.19317356572258534</v>
      </c>
      <c r="D102" s="2">
        <v>1749</v>
      </c>
      <c r="E102" s="6">
        <f>D102/$D$104</f>
        <v>0.30609030451522579</v>
      </c>
      <c r="F102" s="2">
        <v>799</v>
      </c>
      <c r="G102" s="6">
        <f>F102/$F$104</f>
        <v>0.29385803604266275</v>
      </c>
      <c r="H102" s="1">
        <f t="shared" si="36"/>
        <v>3080</v>
      </c>
      <c r="I102" s="5">
        <f>H102/$H$104</f>
        <v>0.2753195673549656</v>
      </c>
    </row>
    <row r="103" spans="1:9">
      <c r="A103" t="s">
        <v>18</v>
      </c>
      <c r="B103" s="2">
        <v>35</v>
      </c>
      <c r="C103" s="6">
        <f>B103/$B$104</f>
        <v>1.2708787218591141E-2</v>
      </c>
      <c r="D103" s="2">
        <v>158</v>
      </c>
      <c r="E103" s="6">
        <f>D103/$D$104</f>
        <v>2.7651382569128455E-2</v>
      </c>
      <c r="F103" s="2">
        <v>112</v>
      </c>
      <c r="G103" s="6">
        <f>F103/$F$104</f>
        <v>4.1191614564178004E-2</v>
      </c>
      <c r="H103" s="1">
        <f t="shared" si="36"/>
        <v>305</v>
      </c>
      <c r="I103" s="5">
        <f>H103/$H$104</f>
        <v>2.7263788325735228E-2</v>
      </c>
    </row>
    <row r="104" spans="1:9">
      <c r="A104" s="7" t="s">
        <v>0</v>
      </c>
      <c r="B104" s="7">
        <f t="shared" ref="B104:G104" si="37">SUM(B100:B103)</f>
        <v>2754</v>
      </c>
      <c r="C104" s="8">
        <f t="shared" si="37"/>
        <v>1</v>
      </c>
      <c r="D104" s="7">
        <f t="shared" si="37"/>
        <v>5714</v>
      </c>
      <c r="E104" s="8">
        <f t="shared" si="37"/>
        <v>1</v>
      </c>
      <c r="F104" s="7">
        <f t="shared" si="37"/>
        <v>2719</v>
      </c>
      <c r="G104" s="8">
        <f t="shared" si="37"/>
        <v>1</v>
      </c>
      <c r="H104" s="9">
        <f t="shared" si="36"/>
        <v>11187</v>
      </c>
      <c r="I104" s="10">
        <f>H104/$H$104</f>
        <v>1</v>
      </c>
    </row>
    <row r="105" spans="1:9">
      <c r="A105" s="7"/>
      <c r="B105" s="7"/>
      <c r="C105" s="8"/>
      <c r="D105" s="7"/>
      <c r="E105" s="8"/>
      <c r="F105" s="7"/>
      <c r="G105" s="8"/>
      <c r="H105" s="9"/>
      <c r="I105" s="10"/>
    </row>
    <row r="106" spans="1:9">
      <c r="A106" s="7" t="s">
        <v>32</v>
      </c>
      <c r="C106" s="4"/>
      <c r="E106" s="4"/>
      <c r="G106" s="4"/>
      <c r="I106" s="5"/>
    </row>
    <row r="107" spans="1:9">
      <c r="A107" t="s">
        <v>15</v>
      </c>
      <c r="B107">
        <v>1770</v>
      </c>
      <c r="C107" s="4">
        <f>B107/$B$111</f>
        <v>0.64270152505446621</v>
      </c>
      <c r="D107">
        <v>3580</v>
      </c>
      <c r="E107" s="4">
        <f>D107/$D$111</f>
        <v>0.62653132656632826</v>
      </c>
      <c r="F107">
        <v>1560</v>
      </c>
      <c r="G107" s="4">
        <f>F107/$F$111</f>
        <v>0.5737403457153365</v>
      </c>
      <c r="H107" s="1">
        <f t="shared" si="36"/>
        <v>6910</v>
      </c>
      <c r="I107" s="5">
        <f>H107/$H$111</f>
        <v>0.61768123715026368</v>
      </c>
    </row>
    <row r="108" spans="1:9">
      <c r="A108" t="s">
        <v>29</v>
      </c>
      <c r="B108">
        <v>46</v>
      </c>
      <c r="C108" s="4">
        <f>B108/$B$111</f>
        <v>1.6702977487291212E-2</v>
      </c>
      <c r="D108">
        <v>318</v>
      </c>
      <c r="E108" s="4">
        <f>D108/$D$111</f>
        <v>5.5652782639131954E-2</v>
      </c>
      <c r="F108">
        <v>250</v>
      </c>
      <c r="G108" s="4">
        <f>F108/$F$111</f>
        <v>9.1945568223611621E-2</v>
      </c>
      <c r="H108" s="1">
        <f t="shared" si="36"/>
        <v>614</v>
      </c>
      <c r="I108" s="5">
        <f>H108/$H$111</f>
        <v>5.4885134531152228E-2</v>
      </c>
    </row>
    <row r="109" spans="1:9">
      <c r="A109" t="s">
        <v>30</v>
      </c>
      <c r="B109">
        <v>0</v>
      </c>
      <c r="C109" s="4">
        <f>B109/$B$111</f>
        <v>0</v>
      </c>
      <c r="D109">
        <v>0</v>
      </c>
      <c r="E109" s="4">
        <f>D109/$D$111</f>
        <v>0</v>
      </c>
      <c r="F109">
        <v>0</v>
      </c>
      <c r="G109" s="4">
        <f>F109/$F$111</f>
        <v>0</v>
      </c>
      <c r="H109" s="1">
        <f t="shared" si="36"/>
        <v>0</v>
      </c>
      <c r="I109" s="5">
        <f>H109/$H$111</f>
        <v>0</v>
      </c>
    </row>
    <row r="110" spans="1:9">
      <c r="A110" t="s">
        <v>31</v>
      </c>
      <c r="B110" s="3">
        <v>938</v>
      </c>
      <c r="C110" s="4">
        <f>B110/$B$111</f>
        <v>0.34059549745824258</v>
      </c>
      <c r="D110" s="3">
        <v>1816</v>
      </c>
      <c r="E110" s="4">
        <f>D110/$D$111</f>
        <v>0.3178158907945397</v>
      </c>
      <c r="F110" s="3">
        <v>909</v>
      </c>
      <c r="G110" s="4">
        <f>F110/$F$111</f>
        <v>0.33431408606105184</v>
      </c>
      <c r="H110" s="11">
        <f t="shared" si="36"/>
        <v>3663</v>
      </c>
      <c r="I110" s="5">
        <f>H110/$H$111</f>
        <v>0.32743362831858408</v>
      </c>
    </row>
    <row r="111" spans="1:9">
      <c r="A111" s="7" t="s">
        <v>0</v>
      </c>
      <c r="B111" s="7">
        <f>SUM(B107:B110)</f>
        <v>2754</v>
      </c>
      <c r="C111" s="4">
        <f>B111/$B$111</f>
        <v>1</v>
      </c>
      <c r="D111" s="7">
        <f>SUM(D107:D110)</f>
        <v>5714</v>
      </c>
      <c r="E111" s="4">
        <f>D111/$D$111</f>
        <v>1</v>
      </c>
      <c r="F111" s="7">
        <f>SUM(F107:F110)</f>
        <v>2719</v>
      </c>
      <c r="G111" s="4">
        <f>F111/$F$111</f>
        <v>1</v>
      </c>
      <c r="H111" s="9">
        <f t="shared" si="36"/>
        <v>11187</v>
      </c>
      <c r="I111" s="5">
        <f>H111/$H$111</f>
        <v>1</v>
      </c>
    </row>
    <row r="112" spans="1:9">
      <c r="C112" s="4"/>
      <c r="E112" s="4"/>
      <c r="G112" s="4"/>
      <c r="I112" s="5"/>
    </row>
    <row r="113" spans="1:9">
      <c r="A113" s="7" t="s">
        <v>33</v>
      </c>
      <c r="C113" s="4"/>
      <c r="E113" s="4"/>
      <c r="G113" s="4"/>
      <c r="I113" s="5"/>
    </row>
    <row r="114" spans="1:9">
      <c r="A114" t="s">
        <v>15</v>
      </c>
      <c r="B114">
        <v>256</v>
      </c>
      <c r="C114" s="4">
        <f>B114/$B$120</f>
        <v>9.2955700798838053E-2</v>
      </c>
      <c r="D114">
        <v>499</v>
      </c>
      <c r="E114" s="4">
        <f>D114/$D$120</f>
        <v>8.7329366468323413E-2</v>
      </c>
      <c r="F114">
        <v>111</v>
      </c>
      <c r="G114" s="4">
        <f>F114/$F$120</f>
        <v>4.0823832291283557E-2</v>
      </c>
      <c r="H114" s="1">
        <f t="shared" si="36"/>
        <v>866</v>
      </c>
      <c r="I114" s="5">
        <f>H114/$H$120</f>
        <v>7.7411280951103958E-2</v>
      </c>
    </row>
    <row r="115" spans="1:9">
      <c r="A115" s="2" t="s">
        <v>34</v>
      </c>
      <c r="B115">
        <v>63</v>
      </c>
      <c r="C115" s="4">
        <f t="shared" ref="C115:C120" si="38">B115/$B$120</f>
        <v>2.2875816993464051E-2</v>
      </c>
      <c r="D115">
        <v>17</v>
      </c>
      <c r="E115" s="4">
        <f t="shared" ref="E115:E120" si="39">D115/$D$120</f>
        <v>2.9751487574378719E-3</v>
      </c>
      <c r="F115">
        <v>0</v>
      </c>
      <c r="G115" s="4">
        <f t="shared" ref="G115:G120" si="40">F115/$F$120</f>
        <v>0</v>
      </c>
      <c r="H115" s="1">
        <f t="shared" si="36"/>
        <v>80</v>
      </c>
      <c r="I115" s="5">
        <f t="shared" ref="I115:I120" si="41">H115/$H$120</f>
        <v>7.1511575936354698E-3</v>
      </c>
    </row>
    <row r="116" spans="1:9">
      <c r="A116" s="2" t="s">
        <v>37</v>
      </c>
      <c r="B116">
        <v>52</v>
      </c>
      <c r="C116" s="4">
        <f t="shared" si="38"/>
        <v>1.888162672476398E-2</v>
      </c>
      <c r="D116">
        <v>20</v>
      </c>
      <c r="E116" s="4">
        <f t="shared" si="39"/>
        <v>3.5001750087504373E-3</v>
      </c>
      <c r="F116">
        <v>4</v>
      </c>
      <c r="G116" s="4">
        <f t="shared" si="40"/>
        <v>1.471129091577786E-3</v>
      </c>
      <c r="H116" s="1">
        <f t="shared" si="36"/>
        <v>76</v>
      </c>
      <c r="I116" s="5">
        <f t="shared" si="41"/>
        <v>6.7935997139536965E-3</v>
      </c>
    </row>
    <row r="117" spans="1:9">
      <c r="A117" t="s">
        <v>35</v>
      </c>
      <c r="B117">
        <v>889</v>
      </c>
      <c r="C117" s="4">
        <f t="shared" si="38"/>
        <v>0.32280319535221497</v>
      </c>
      <c r="D117">
        <v>1487</v>
      </c>
      <c r="E117" s="4">
        <f t="shared" si="39"/>
        <v>0.26023801190059503</v>
      </c>
      <c r="F117">
        <v>753</v>
      </c>
      <c r="G117" s="4">
        <f t="shared" si="40"/>
        <v>0.27694005148951822</v>
      </c>
      <c r="H117" s="1">
        <f t="shared" si="36"/>
        <v>3129</v>
      </c>
      <c r="I117" s="5">
        <f t="shared" si="41"/>
        <v>0.27969965138106734</v>
      </c>
    </row>
    <row r="118" spans="1:9">
      <c r="A118" t="s">
        <v>36</v>
      </c>
      <c r="B118">
        <v>1449</v>
      </c>
      <c r="C118" s="4">
        <f t="shared" si="38"/>
        <v>0.52614379084967322</v>
      </c>
      <c r="D118">
        <v>3585</v>
      </c>
      <c r="E118" s="4">
        <f t="shared" si="39"/>
        <v>0.62740637031851587</v>
      </c>
      <c r="F118">
        <v>1817</v>
      </c>
      <c r="G118" s="4">
        <f t="shared" si="40"/>
        <v>0.66826038984920921</v>
      </c>
      <c r="H118" s="1">
        <f t="shared" si="36"/>
        <v>6851</v>
      </c>
      <c r="I118" s="5">
        <f t="shared" si="41"/>
        <v>0.61240725842495758</v>
      </c>
    </row>
    <row r="119" spans="1:9">
      <c r="A119" t="s">
        <v>38</v>
      </c>
      <c r="B119">
        <v>45</v>
      </c>
      <c r="C119" s="4">
        <f t="shared" si="38"/>
        <v>1.6339869281045753E-2</v>
      </c>
      <c r="D119">
        <v>106</v>
      </c>
      <c r="E119" s="4">
        <f t="shared" si="39"/>
        <v>1.855092754637732E-2</v>
      </c>
      <c r="F119">
        <v>34</v>
      </c>
      <c r="G119" s="4">
        <f t="shared" si="40"/>
        <v>1.2504597278411181E-2</v>
      </c>
      <c r="H119" s="1">
        <f t="shared" si="36"/>
        <v>185</v>
      </c>
      <c r="I119" s="5">
        <f t="shared" si="41"/>
        <v>1.6537051935282022E-2</v>
      </c>
    </row>
    <row r="120" spans="1:9">
      <c r="A120" s="7" t="s">
        <v>0</v>
      </c>
      <c r="B120" s="7">
        <f>SUM(B114:B119)</f>
        <v>2754</v>
      </c>
      <c r="C120" s="4">
        <f t="shared" si="38"/>
        <v>1</v>
      </c>
      <c r="D120" s="7">
        <f>SUM(D114:D119)</f>
        <v>5714</v>
      </c>
      <c r="E120" s="4">
        <f t="shared" si="39"/>
        <v>1</v>
      </c>
      <c r="F120" s="7">
        <f>SUM(F114:F119)</f>
        <v>2719</v>
      </c>
      <c r="G120" s="4">
        <f t="shared" si="40"/>
        <v>1</v>
      </c>
      <c r="H120" s="9">
        <f t="shared" si="36"/>
        <v>11187</v>
      </c>
      <c r="I120" s="5">
        <f t="shared" si="41"/>
        <v>1</v>
      </c>
    </row>
    <row r="121" spans="1:9">
      <c r="C121" s="4"/>
      <c r="E121" s="4"/>
      <c r="G121" s="4"/>
      <c r="I121" s="5"/>
    </row>
    <row r="122" spans="1:9">
      <c r="A122" s="7" t="s">
        <v>39</v>
      </c>
      <c r="C122" s="4"/>
      <c r="E122" s="4"/>
      <c r="G122" s="4"/>
      <c r="I122" s="5"/>
    </row>
    <row r="123" spans="1:9">
      <c r="A123" t="s">
        <v>40</v>
      </c>
      <c r="B123">
        <v>63</v>
      </c>
      <c r="C123" s="4">
        <f>B123/$B$127</f>
        <v>2.2875816993464051E-2</v>
      </c>
      <c r="D123">
        <v>58</v>
      </c>
      <c r="E123" s="4">
        <f>D123/$D$127</f>
        <v>1.0150507525376268E-2</v>
      </c>
      <c r="F123">
        <v>19</v>
      </c>
      <c r="G123" s="4">
        <f>F123/$F$127</f>
        <v>6.9878631849944837E-3</v>
      </c>
      <c r="H123" s="1">
        <f t="shared" si="36"/>
        <v>140</v>
      </c>
      <c r="I123" s="5">
        <f>H123/$H$127</f>
        <v>1.2514525788862071E-2</v>
      </c>
    </row>
    <row r="124" spans="1:9">
      <c r="A124" t="s">
        <v>41</v>
      </c>
      <c r="B124">
        <v>165</v>
      </c>
      <c r="C124" s="4">
        <f>B124/$B$127</f>
        <v>5.9912854030501089E-2</v>
      </c>
      <c r="D124">
        <v>137</v>
      </c>
      <c r="E124" s="4">
        <f>D124/$D$127</f>
        <v>2.3976198809940497E-2</v>
      </c>
      <c r="F124">
        <v>20</v>
      </c>
      <c r="G124" s="4">
        <f>F124/$F$127</f>
        <v>7.35564545788893E-3</v>
      </c>
      <c r="H124" s="1">
        <f t="shared" si="36"/>
        <v>322</v>
      </c>
      <c r="I124" s="5">
        <f>H124/$H$127</f>
        <v>2.8783409314382766E-2</v>
      </c>
    </row>
    <row r="125" spans="1:9">
      <c r="A125" t="s">
        <v>43</v>
      </c>
      <c r="B125">
        <v>2454</v>
      </c>
      <c r="C125" s="4">
        <f>B125/$B$127</f>
        <v>0.89106753812636164</v>
      </c>
      <c r="D125">
        <v>5404</v>
      </c>
      <c r="E125" s="4">
        <f>D125/$D$127</f>
        <v>0.94574728736436819</v>
      </c>
      <c r="F125">
        <v>2578</v>
      </c>
      <c r="G125" s="4">
        <f>F125/$F$127</f>
        <v>0.94814269952188301</v>
      </c>
      <c r="H125" s="1">
        <f t="shared" si="36"/>
        <v>10436</v>
      </c>
      <c r="I125" s="5">
        <f>H125/$H$127</f>
        <v>0.93286850808974697</v>
      </c>
    </row>
    <row r="126" spans="1:9">
      <c r="A126" t="s">
        <v>42</v>
      </c>
      <c r="B126">
        <v>72</v>
      </c>
      <c r="C126" s="4">
        <f>B126/$B$127</f>
        <v>2.6143790849673203E-2</v>
      </c>
      <c r="D126">
        <v>115</v>
      </c>
      <c r="E126" s="4">
        <f>D126/$D$127</f>
        <v>2.0126006300315014E-2</v>
      </c>
      <c r="F126">
        <v>102</v>
      </c>
      <c r="G126" s="4">
        <f>F126/$F$127</f>
        <v>3.751379183523354E-2</v>
      </c>
      <c r="H126" s="1">
        <f t="shared" si="36"/>
        <v>289</v>
      </c>
      <c r="I126" s="5">
        <f>H126/$H$127</f>
        <v>2.5833556807008135E-2</v>
      </c>
    </row>
    <row r="127" spans="1:9">
      <c r="A127" s="7" t="s">
        <v>0</v>
      </c>
      <c r="B127" s="7">
        <f>SUM(B123:B126)</f>
        <v>2754</v>
      </c>
      <c r="C127" s="4">
        <f>B127/$B$127</f>
        <v>1</v>
      </c>
      <c r="D127" s="7">
        <f>SUM(D123:D126)</f>
        <v>5714</v>
      </c>
      <c r="E127" s="4">
        <f>D127/$D$127</f>
        <v>1</v>
      </c>
      <c r="F127" s="7">
        <f>SUM(F123:F126)</f>
        <v>2719</v>
      </c>
      <c r="G127" s="4">
        <f>F127/$F$127</f>
        <v>1</v>
      </c>
      <c r="H127" s="9">
        <f t="shared" si="36"/>
        <v>11187</v>
      </c>
      <c r="I127" s="5">
        <f>H127/$H$127</f>
        <v>1</v>
      </c>
    </row>
    <row r="128" spans="1:9">
      <c r="C128" s="4"/>
      <c r="E128" s="4"/>
      <c r="G128" s="4"/>
      <c r="I128" s="5"/>
    </row>
    <row r="129" spans="1:9">
      <c r="A129" s="7" t="s">
        <v>44</v>
      </c>
      <c r="C129" s="4"/>
      <c r="E129" s="4"/>
      <c r="G129" s="4"/>
      <c r="I129" s="5"/>
    </row>
    <row r="130" spans="1:9">
      <c r="A130" t="s">
        <v>45</v>
      </c>
      <c r="B130">
        <v>2666</v>
      </c>
      <c r="C130" s="4">
        <f>B130/$B$132</f>
        <v>0.96804647785039943</v>
      </c>
      <c r="D130">
        <v>5601</v>
      </c>
      <c r="E130" s="4">
        <f>D130/$D$132</f>
        <v>0.98022401120056002</v>
      </c>
      <c r="F130">
        <v>2704</v>
      </c>
      <c r="G130" s="4">
        <f>F130/$F$132</f>
        <v>0.99448326590658331</v>
      </c>
      <c r="H130" s="1">
        <f t="shared" si="36"/>
        <v>10971</v>
      </c>
      <c r="I130" s="5">
        <f>H130/$H$132</f>
        <v>0.9806918744971842</v>
      </c>
    </row>
    <row r="131" spans="1:9">
      <c r="A131" s="2" t="s">
        <v>46</v>
      </c>
      <c r="B131">
        <v>88</v>
      </c>
      <c r="C131" s="4">
        <f>B131/$B$132</f>
        <v>3.195352214960058E-2</v>
      </c>
      <c r="D131">
        <v>113</v>
      </c>
      <c r="E131" s="4">
        <f>D131/$D$132</f>
        <v>1.977598879943997E-2</v>
      </c>
      <c r="F131">
        <v>15</v>
      </c>
      <c r="G131" s="4">
        <f>F131/$F$132</f>
        <v>5.5167340934166977E-3</v>
      </c>
      <c r="H131" s="1">
        <f t="shared" si="36"/>
        <v>216</v>
      </c>
      <c r="I131" s="5">
        <f>H131/$H$132</f>
        <v>1.9308125502815767E-2</v>
      </c>
    </row>
    <row r="132" spans="1:9">
      <c r="A132" s="7" t="s">
        <v>0</v>
      </c>
      <c r="B132" s="7">
        <f>SUM(B130:B131)</f>
        <v>2754</v>
      </c>
      <c r="C132" s="4">
        <f>B132/$B$132</f>
        <v>1</v>
      </c>
      <c r="D132" s="7">
        <f>SUM(D130:D131)</f>
        <v>5714</v>
      </c>
      <c r="E132" s="4">
        <f>D132/$D$132</f>
        <v>1</v>
      </c>
      <c r="F132" s="7">
        <f>SUM(F130:F131)</f>
        <v>2719</v>
      </c>
      <c r="G132" s="4">
        <f>F132/$F$132</f>
        <v>1</v>
      </c>
      <c r="H132" s="9">
        <f t="shared" si="36"/>
        <v>11187</v>
      </c>
      <c r="I132" s="5">
        <f>H132/$H$132</f>
        <v>1</v>
      </c>
    </row>
    <row r="133" spans="1:9">
      <c r="C133" s="4"/>
      <c r="E133" s="4"/>
      <c r="G133" s="4"/>
      <c r="I133" s="5"/>
    </row>
    <row r="134" spans="1:9">
      <c r="A134" s="7" t="s">
        <v>47</v>
      </c>
      <c r="C134" s="4"/>
      <c r="E134" s="4"/>
      <c r="G134" s="4"/>
      <c r="I134" s="5"/>
    </row>
    <row r="135" spans="1:9">
      <c r="A135" t="s">
        <v>48</v>
      </c>
      <c r="B135">
        <v>55</v>
      </c>
      <c r="C135" s="4">
        <f t="shared" ref="C135:C140" si="42">B135/$B$140</f>
        <v>1.9970951343500364E-2</v>
      </c>
      <c r="D135">
        <v>58</v>
      </c>
      <c r="E135" s="4">
        <f t="shared" ref="E135:E140" si="43">D135/$D$140</f>
        <v>1.0150507525376268E-2</v>
      </c>
      <c r="F135">
        <v>16</v>
      </c>
      <c r="G135" s="4">
        <f t="shared" ref="G135:G140" si="44">F135/$F$140</f>
        <v>5.884516366311144E-3</v>
      </c>
      <c r="H135" s="1">
        <f t="shared" si="36"/>
        <v>129</v>
      </c>
      <c r="I135" s="5">
        <f t="shared" ref="I135:I140" si="45">H135/$H$140</f>
        <v>1.1531241619737195E-2</v>
      </c>
    </row>
    <row r="136" spans="1:9">
      <c r="A136" s="2" t="s">
        <v>49</v>
      </c>
      <c r="B136">
        <v>10</v>
      </c>
      <c r="C136" s="4">
        <f t="shared" si="42"/>
        <v>3.6310820624546117E-3</v>
      </c>
      <c r="D136">
        <v>11</v>
      </c>
      <c r="E136" s="4">
        <f t="shared" si="43"/>
        <v>1.9250962548127406E-3</v>
      </c>
      <c r="F136">
        <v>14</v>
      </c>
      <c r="G136" s="4">
        <f t="shared" si="44"/>
        <v>5.1489518205222505E-3</v>
      </c>
      <c r="H136" s="1">
        <f t="shared" si="36"/>
        <v>35</v>
      </c>
      <c r="I136" s="5">
        <f t="shared" si="45"/>
        <v>3.1286314472155179E-3</v>
      </c>
    </row>
    <row r="137" spans="1:9">
      <c r="A137" s="2" t="s">
        <v>50</v>
      </c>
      <c r="B137">
        <v>1681</v>
      </c>
      <c r="C137" s="4">
        <f t="shared" si="42"/>
        <v>0.61038489469862023</v>
      </c>
      <c r="D137">
        <v>4098</v>
      </c>
      <c r="E137" s="4">
        <f t="shared" si="43"/>
        <v>0.71718585929296463</v>
      </c>
      <c r="F137">
        <v>1199</v>
      </c>
      <c r="G137" s="4">
        <f t="shared" si="44"/>
        <v>0.44097094520044133</v>
      </c>
      <c r="H137" s="1">
        <f t="shared" si="36"/>
        <v>6978</v>
      </c>
      <c r="I137" s="5">
        <f t="shared" si="45"/>
        <v>0.62375972110485389</v>
      </c>
    </row>
    <row r="138" spans="1:9">
      <c r="A138" s="2" t="s">
        <v>51</v>
      </c>
      <c r="B138">
        <v>502</v>
      </c>
      <c r="C138" s="4">
        <f t="shared" si="42"/>
        <v>0.1822803195352215</v>
      </c>
      <c r="D138">
        <v>817</v>
      </c>
      <c r="E138" s="4">
        <f t="shared" si="43"/>
        <v>0.14298214910745538</v>
      </c>
      <c r="F138">
        <v>752</v>
      </c>
      <c r="G138" s="4">
        <f t="shared" si="44"/>
        <v>0.27657226921662376</v>
      </c>
      <c r="H138" s="1">
        <f t="shared" si="36"/>
        <v>2071</v>
      </c>
      <c r="I138" s="5">
        <f t="shared" si="45"/>
        <v>0.18512559220523822</v>
      </c>
    </row>
    <row r="139" spans="1:9">
      <c r="A139" s="2" t="s">
        <v>52</v>
      </c>
      <c r="B139">
        <v>506</v>
      </c>
      <c r="C139" s="4">
        <f t="shared" si="42"/>
        <v>0.18373275236020334</v>
      </c>
      <c r="D139">
        <v>730</v>
      </c>
      <c r="E139" s="4">
        <f t="shared" si="43"/>
        <v>0.12775638781939097</v>
      </c>
      <c r="F139">
        <v>738</v>
      </c>
      <c r="G139" s="4">
        <f t="shared" si="44"/>
        <v>0.27142331739610148</v>
      </c>
      <c r="H139" s="1">
        <f t="shared" si="36"/>
        <v>1974</v>
      </c>
      <c r="I139" s="5">
        <f t="shared" si="45"/>
        <v>0.1764548136229552</v>
      </c>
    </row>
    <row r="140" spans="1:9">
      <c r="A140" s="7" t="s">
        <v>0</v>
      </c>
      <c r="B140" s="7">
        <f>SUM(B135:B139)</f>
        <v>2754</v>
      </c>
      <c r="C140" s="8">
        <f t="shared" si="42"/>
        <v>1</v>
      </c>
      <c r="D140" s="7">
        <f>SUM(D135:D139)</f>
        <v>5714</v>
      </c>
      <c r="E140" s="8">
        <f t="shared" si="43"/>
        <v>1</v>
      </c>
      <c r="F140" s="7">
        <f>SUM(F135:F139)</f>
        <v>2719</v>
      </c>
      <c r="G140" s="8">
        <f t="shared" si="44"/>
        <v>1</v>
      </c>
      <c r="H140" s="9">
        <f>SUM(H134:H139)</f>
        <v>11187</v>
      </c>
      <c r="I140" s="10">
        <f t="shared" si="45"/>
        <v>1</v>
      </c>
    </row>
    <row r="141" spans="1:9">
      <c r="A141" s="7"/>
      <c r="B141" s="7"/>
      <c r="C141" s="8"/>
      <c r="D141" s="7"/>
      <c r="E141" s="8"/>
      <c r="F141" s="7"/>
      <c r="G141" s="8"/>
      <c r="H141" s="9"/>
      <c r="I141" s="10"/>
    </row>
    <row r="142" spans="1:9">
      <c r="A142" s="9" t="s">
        <v>96</v>
      </c>
      <c r="B142" s="7"/>
      <c r="C142" s="8"/>
      <c r="D142" s="7"/>
      <c r="E142" s="8"/>
      <c r="F142" s="7"/>
      <c r="G142" s="8"/>
      <c r="H142" s="9"/>
      <c r="I142" s="10"/>
    </row>
    <row r="143" spans="1:9">
      <c r="A143" s="7" t="s">
        <v>68</v>
      </c>
      <c r="B143" s="7"/>
      <c r="C143" s="8"/>
      <c r="D143" s="7"/>
      <c r="E143" s="8"/>
      <c r="F143" s="7"/>
      <c r="G143" s="8"/>
      <c r="H143" s="9"/>
      <c r="I143" s="10"/>
    </row>
    <row r="144" spans="1:9">
      <c r="A144" s="7" t="s">
        <v>69</v>
      </c>
      <c r="B144">
        <v>708</v>
      </c>
      <c r="C144" s="4">
        <f>B144/$B$146</f>
        <v>0.67045454545454541</v>
      </c>
      <c r="D144">
        <v>4769</v>
      </c>
      <c r="E144" s="4">
        <f>D144/$D$146</f>
        <v>0.88676087764968392</v>
      </c>
      <c r="F144">
        <v>2291</v>
      </c>
      <c r="G144" s="4">
        <f>F144/$F$146</f>
        <v>0.9171337069655725</v>
      </c>
      <c r="H144" s="1">
        <f>F144+D144+B144</f>
        <v>7768</v>
      </c>
      <c r="I144" s="5">
        <f>H144/$H$146</f>
        <v>0.86968204209583522</v>
      </c>
    </row>
    <row r="145" spans="1:9">
      <c r="A145" s="7" t="s">
        <v>70</v>
      </c>
      <c r="B145">
        <f>B146-B144</f>
        <v>348</v>
      </c>
      <c r="C145" s="4">
        <f>B145/$B$146</f>
        <v>0.32954545454545453</v>
      </c>
      <c r="D145">
        <f>D146-D144</f>
        <v>609</v>
      </c>
      <c r="E145" s="4">
        <f>D145/$D$146</f>
        <v>0.11323912235031611</v>
      </c>
      <c r="F145">
        <f>F146-F144</f>
        <v>207</v>
      </c>
      <c r="G145" s="4">
        <f>F145/$F$146</f>
        <v>8.2866293034427538E-2</v>
      </c>
      <c r="H145" s="1">
        <f>F145+D145+B145</f>
        <v>1164</v>
      </c>
      <c r="I145" s="5">
        <f>H145/$H$146</f>
        <v>0.13031795790416481</v>
      </c>
    </row>
    <row r="146" spans="1:9">
      <c r="A146" s="7" t="s">
        <v>0</v>
      </c>
      <c r="B146" s="7">
        <v>1056</v>
      </c>
      <c r="C146" s="8">
        <f>B146/$B$146</f>
        <v>1</v>
      </c>
      <c r="D146" s="7">
        <v>5378</v>
      </c>
      <c r="E146" s="8">
        <f>D146/$D$146</f>
        <v>1</v>
      </c>
      <c r="F146" s="7">
        <v>2498</v>
      </c>
      <c r="G146" s="8">
        <f>F146/$F$146</f>
        <v>1</v>
      </c>
      <c r="H146" s="9">
        <f>F146+D146+B146</f>
        <v>8932</v>
      </c>
      <c r="I146" s="10">
        <f>H146/$H$146</f>
        <v>1</v>
      </c>
    </row>
    <row r="147" spans="1:9">
      <c r="A147" s="7"/>
      <c r="B147" s="7"/>
      <c r="C147" s="8"/>
      <c r="D147" s="7"/>
      <c r="E147" s="8"/>
      <c r="F147" s="7"/>
      <c r="G147" s="8"/>
      <c r="H147" s="9"/>
      <c r="I147" s="10"/>
    </row>
    <row r="148" spans="1:9">
      <c r="A148" s="7" t="s">
        <v>71</v>
      </c>
      <c r="B148" s="7"/>
      <c r="C148" s="8"/>
      <c r="D148" s="7"/>
      <c r="E148" s="8"/>
      <c r="F148" s="7"/>
      <c r="G148" s="8"/>
      <c r="H148" s="9"/>
      <c r="I148" s="10"/>
    </row>
    <row r="149" spans="1:9">
      <c r="A149" s="2" t="s">
        <v>72</v>
      </c>
      <c r="B149" s="2">
        <v>350</v>
      </c>
      <c r="C149" s="6">
        <f>B149/$B$152</f>
        <v>0.33143939393939392</v>
      </c>
      <c r="D149" s="2">
        <v>1432</v>
      </c>
      <c r="E149" s="6">
        <f>D149/$D$152</f>
        <v>0.26626998884343622</v>
      </c>
      <c r="F149" s="2">
        <v>1042</v>
      </c>
      <c r="G149" s="6">
        <f>F149/$F$152</f>
        <v>0.41713370696557245</v>
      </c>
      <c r="H149" s="1">
        <f>F149+D149+B149</f>
        <v>2824</v>
      </c>
      <c r="I149" s="5">
        <f>H149/$H$152</f>
        <v>0.31616659202866099</v>
      </c>
    </row>
    <row r="150" spans="1:9">
      <c r="A150" t="s">
        <v>73</v>
      </c>
      <c r="B150" s="2">
        <v>253</v>
      </c>
      <c r="C150" s="6">
        <f>B150/$B$152</f>
        <v>0.23958333333333334</v>
      </c>
      <c r="D150" s="2">
        <v>3214</v>
      </c>
      <c r="E150" s="6">
        <f>D150/$D$152</f>
        <v>0.59761993306061734</v>
      </c>
      <c r="F150" s="2">
        <v>1020</v>
      </c>
      <c r="G150" s="6">
        <f>F150/$F$152</f>
        <v>0.40832666132906326</v>
      </c>
      <c r="H150" s="1">
        <f>F150+D150+B150</f>
        <v>4487</v>
      </c>
      <c r="I150" s="5">
        <f>H150/$H$152</f>
        <v>0.50235109717868343</v>
      </c>
    </row>
    <row r="151" spans="1:9">
      <c r="A151" t="s">
        <v>74</v>
      </c>
      <c r="B151" s="2">
        <f>B152-B150-B149</f>
        <v>453</v>
      </c>
      <c r="C151" s="6">
        <f>B151/$B$152</f>
        <v>0.42897727272727271</v>
      </c>
      <c r="D151" s="2">
        <f>D152-D150-D149</f>
        <v>732</v>
      </c>
      <c r="E151" s="6">
        <f>D151/$D$152</f>
        <v>0.13611007809594644</v>
      </c>
      <c r="F151" s="2">
        <f>F152-F150-F149</f>
        <v>436</v>
      </c>
      <c r="G151" s="6">
        <f>F151/$F$152</f>
        <v>0.1745396317053643</v>
      </c>
      <c r="H151" s="1">
        <f>F151+D151+B151</f>
        <v>1621</v>
      </c>
      <c r="I151" s="5">
        <f>H151/$H$152</f>
        <v>0.18148231079265562</v>
      </c>
    </row>
    <row r="152" spans="1:9">
      <c r="A152" s="7" t="s">
        <v>0</v>
      </c>
      <c r="B152" s="7">
        <v>1056</v>
      </c>
      <c r="C152" s="8">
        <f>B152/$B$152</f>
        <v>1</v>
      </c>
      <c r="D152" s="7">
        <v>5378</v>
      </c>
      <c r="E152" s="8">
        <f>D152/$D$152</f>
        <v>1</v>
      </c>
      <c r="F152" s="7">
        <v>2498</v>
      </c>
      <c r="G152" s="8">
        <f>F152/$F$152</f>
        <v>1</v>
      </c>
      <c r="H152" s="9">
        <f>F152+D152+B152</f>
        <v>8932</v>
      </c>
      <c r="I152" s="10">
        <f>H152/$H$152</f>
        <v>1</v>
      </c>
    </row>
    <row r="153" spans="1:9">
      <c r="A153" s="7"/>
      <c r="B153" s="7"/>
      <c r="C153" s="8"/>
      <c r="D153" s="7"/>
      <c r="E153" s="8"/>
      <c r="F153" s="7"/>
      <c r="G153" s="8"/>
      <c r="H153" s="9"/>
      <c r="I153" s="10"/>
    </row>
    <row r="154" spans="1:9">
      <c r="A154" s="9" t="s">
        <v>64</v>
      </c>
      <c r="C154" s="4"/>
      <c r="E154" s="4"/>
      <c r="G154" s="4"/>
      <c r="I154" s="5"/>
    </row>
    <row r="155" spans="1:9">
      <c r="A155" s="7" t="s">
        <v>53</v>
      </c>
      <c r="C155" s="4"/>
      <c r="E155" s="4"/>
      <c r="G155" s="4"/>
      <c r="I155" s="5"/>
    </row>
    <row r="156" spans="1:9">
      <c r="A156" t="s">
        <v>54</v>
      </c>
      <c r="B156">
        <v>2741</v>
      </c>
      <c r="C156" s="4">
        <f>B156/$B$158</f>
        <v>0.995279593318809</v>
      </c>
      <c r="D156">
        <v>5664</v>
      </c>
      <c r="E156" s="4">
        <f>D156/$D$158</f>
        <v>0.9912495624781239</v>
      </c>
      <c r="F156">
        <v>2692</v>
      </c>
      <c r="G156" s="4">
        <f>F156/$F$158</f>
        <v>0.99006987863184992</v>
      </c>
      <c r="H156" s="1">
        <f t="shared" si="36"/>
        <v>11097</v>
      </c>
      <c r="I156" s="5">
        <f>H156/$H$158</f>
        <v>0.99195494770716008</v>
      </c>
    </row>
    <row r="157" spans="1:9">
      <c r="A157" t="s">
        <v>55</v>
      </c>
      <c r="B157">
        <v>13</v>
      </c>
      <c r="C157" s="4">
        <f>B157/$B$158</f>
        <v>4.720406681190995E-3</v>
      </c>
      <c r="D157">
        <v>50</v>
      </c>
      <c r="E157" s="4">
        <f>D157/$D$158</f>
        <v>8.7504375218760942E-3</v>
      </c>
      <c r="F157">
        <v>27</v>
      </c>
      <c r="G157" s="4">
        <f>F157/$F$158</f>
        <v>9.9301213681500557E-3</v>
      </c>
      <c r="H157" s="1">
        <f t="shared" si="36"/>
        <v>90</v>
      </c>
      <c r="I157" s="5">
        <f>H157/$H$158</f>
        <v>8.0450522928399038E-3</v>
      </c>
    </row>
    <row r="158" spans="1:9">
      <c r="A158" s="7" t="s">
        <v>0</v>
      </c>
      <c r="B158" s="7">
        <f>SUM(B156:B157)</f>
        <v>2754</v>
      </c>
      <c r="C158" s="8">
        <f>B158/$B$158</f>
        <v>1</v>
      </c>
      <c r="D158" s="7">
        <f>SUM(D156:D157)</f>
        <v>5714</v>
      </c>
      <c r="E158" s="8">
        <f>D158/$D$158</f>
        <v>1</v>
      </c>
      <c r="F158" s="7">
        <f>SUM(F156:F157)</f>
        <v>2719</v>
      </c>
      <c r="G158" s="8">
        <f>F158/$F$158</f>
        <v>1</v>
      </c>
      <c r="H158" s="9">
        <f t="shared" si="36"/>
        <v>11187</v>
      </c>
      <c r="I158" s="10">
        <f>H158/$H$158</f>
        <v>1</v>
      </c>
    </row>
    <row r="159" spans="1:9">
      <c r="C159" s="4"/>
      <c r="E159" s="4"/>
      <c r="G159" s="4"/>
      <c r="I159" s="5"/>
    </row>
    <row r="160" spans="1:9">
      <c r="A160" s="7" t="s">
        <v>59</v>
      </c>
      <c r="C160" s="4"/>
      <c r="E160" s="4"/>
      <c r="G160" s="4"/>
      <c r="I160" s="5"/>
    </row>
    <row r="161" spans="1:9">
      <c r="A161" t="s">
        <v>56</v>
      </c>
      <c r="B161">
        <v>2721</v>
      </c>
      <c r="C161" s="4">
        <f>B161/$B$158</f>
        <v>0.98801742919389979</v>
      </c>
      <c r="D161">
        <v>5625</v>
      </c>
      <c r="E161" s="4">
        <f>D161/$D$158</f>
        <v>0.98442422121106055</v>
      </c>
      <c r="F161">
        <v>2701</v>
      </c>
      <c r="G161" s="4">
        <f>F161/$F$158</f>
        <v>0.99337991908789991</v>
      </c>
      <c r="H161" s="1">
        <f>F161+D161+B161</f>
        <v>11047</v>
      </c>
      <c r="I161" s="5">
        <f>H161/$H$158</f>
        <v>0.98748547421113797</v>
      </c>
    </row>
    <row r="162" spans="1:9">
      <c r="A162" t="s">
        <v>57</v>
      </c>
      <c r="B162">
        <v>33</v>
      </c>
      <c r="C162" s="4">
        <f>B162/$B$158</f>
        <v>1.1982570806100218E-2</v>
      </c>
      <c r="D162">
        <v>89</v>
      </c>
      <c r="E162" s="4">
        <f>D162/$D$158</f>
        <v>1.5575778788939447E-2</v>
      </c>
      <c r="F162">
        <v>18</v>
      </c>
      <c r="G162" s="4">
        <f>F162/$F$158</f>
        <v>6.6200809121000365E-3</v>
      </c>
      <c r="H162" s="1">
        <f>F162+D162+B162</f>
        <v>140</v>
      </c>
      <c r="I162" s="5">
        <f>H162/$H$158</f>
        <v>1.2514525788862071E-2</v>
      </c>
    </row>
    <row r="163" spans="1:9">
      <c r="A163" s="7" t="s">
        <v>0</v>
      </c>
      <c r="B163" s="7">
        <f>SUM(B161:B162)</f>
        <v>2754</v>
      </c>
      <c r="C163" s="8">
        <f>B163/$B$158</f>
        <v>1</v>
      </c>
      <c r="D163" s="7">
        <f>SUM(D161:D162)</f>
        <v>5714</v>
      </c>
      <c r="E163" s="8">
        <f>D163/$D$158</f>
        <v>1</v>
      </c>
      <c r="F163" s="7">
        <f>SUM(F161:F162)</f>
        <v>2719</v>
      </c>
      <c r="G163" s="8">
        <f>F163/$F$158</f>
        <v>1</v>
      </c>
      <c r="H163" s="9">
        <f>F163+D163+B163</f>
        <v>11187</v>
      </c>
      <c r="I163" s="10">
        <f>H163/$H$158</f>
        <v>1</v>
      </c>
    </row>
    <row r="164" spans="1:9">
      <c r="B164" s="7"/>
      <c r="C164" s="4"/>
      <c r="D164" s="7"/>
      <c r="E164" s="4"/>
      <c r="F164" s="7"/>
      <c r="G164" s="4"/>
      <c r="H164" s="9"/>
      <c r="I164" s="5"/>
    </row>
    <row r="165" spans="1:9">
      <c r="A165" s="7" t="s">
        <v>58</v>
      </c>
      <c r="C165" s="4"/>
      <c r="E165" s="4"/>
      <c r="G165" s="4"/>
      <c r="I165" s="5"/>
    </row>
    <row r="166" spans="1:9">
      <c r="A166" t="s">
        <v>56</v>
      </c>
      <c r="B166">
        <v>2586</v>
      </c>
      <c r="C166" s="4">
        <f>B166/$B$168</f>
        <v>0.93899782135076248</v>
      </c>
      <c r="D166">
        <v>5361</v>
      </c>
      <c r="E166" s="4">
        <f>D166/$D$168</f>
        <v>0.93822191109555475</v>
      </c>
      <c r="F166">
        <v>2619</v>
      </c>
      <c r="G166" s="4">
        <f>F166/$F$168</f>
        <v>0.96322177271055531</v>
      </c>
      <c r="H166" s="1">
        <f>F166+D166+B166</f>
        <v>10566</v>
      </c>
      <c r="I166" s="5">
        <f>H166/$H$168</f>
        <v>0.94448913917940469</v>
      </c>
    </row>
    <row r="167" spans="1:9">
      <c r="A167" t="s">
        <v>57</v>
      </c>
      <c r="B167">
        <v>168</v>
      </c>
      <c r="C167" s="4">
        <f>B167/$B$168</f>
        <v>6.1002178649237473E-2</v>
      </c>
      <c r="D167">
        <v>353</v>
      </c>
      <c r="E167" s="4">
        <f>D167/$D$168</f>
        <v>6.1778088904445222E-2</v>
      </c>
      <c r="F167">
        <v>100</v>
      </c>
      <c r="G167" s="4">
        <f>F167/$F$168</f>
        <v>3.6778227289444645E-2</v>
      </c>
      <c r="H167" s="1">
        <f>F167+D167+B167</f>
        <v>621</v>
      </c>
      <c r="I167" s="5">
        <f>H167/$H$168</f>
        <v>5.5510860820595337E-2</v>
      </c>
    </row>
    <row r="168" spans="1:9">
      <c r="A168" s="7" t="s">
        <v>0</v>
      </c>
      <c r="B168" s="7">
        <f>SUM(B166:B167)</f>
        <v>2754</v>
      </c>
      <c r="C168" s="8">
        <f>B168/$B$168</f>
        <v>1</v>
      </c>
      <c r="D168" s="7">
        <f>SUM(D166:D167)</f>
        <v>5714</v>
      </c>
      <c r="E168" s="8">
        <f>D168/$D$168</f>
        <v>1</v>
      </c>
      <c r="F168" s="7">
        <f>SUM(F166:F167)</f>
        <v>2719</v>
      </c>
      <c r="G168" s="8">
        <f>F168/$F$168</f>
        <v>1</v>
      </c>
      <c r="H168" s="9">
        <f>F168+D168+B168</f>
        <v>11187</v>
      </c>
      <c r="I168" s="10">
        <f>H168/$H$168</f>
        <v>1</v>
      </c>
    </row>
    <row r="169" spans="1:9">
      <c r="C169" s="4"/>
      <c r="E169" s="4"/>
      <c r="G169" s="4"/>
      <c r="I169" s="5"/>
    </row>
    <row r="170" spans="1:9">
      <c r="A170" s="7" t="s">
        <v>150</v>
      </c>
      <c r="C170" s="4"/>
      <c r="E170" s="4"/>
      <c r="G170" s="4"/>
      <c r="I170" s="5"/>
    </row>
    <row r="171" spans="1:9">
      <c r="A171" t="s">
        <v>61</v>
      </c>
      <c r="B171">
        <v>270</v>
      </c>
      <c r="C171" s="4">
        <f>B171/$B$173</f>
        <v>9.8039215686274508E-2</v>
      </c>
      <c r="D171">
        <v>913</v>
      </c>
      <c r="E171" s="4">
        <f>D171/$D$173</f>
        <v>0.15978298914945746</v>
      </c>
      <c r="F171">
        <v>117</v>
      </c>
      <c r="G171" s="4">
        <f>F171/$F$173</f>
        <v>4.303052592865024E-2</v>
      </c>
      <c r="H171" s="1">
        <f>F171+D171+B171</f>
        <v>1300</v>
      </c>
      <c r="I171" s="5">
        <f>H171/$H$173</f>
        <v>0.11620631089657639</v>
      </c>
    </row>
    <row r="172" spans="1:9">
      <c r="A172" t="s">
        <v>62</v>
      </c>
      <c r="B172">
        <v>2484</v>
      </c>
      <c r="C172" s="4">
        <f>B172/$B$173</f>
        <v>0.90196078431372551</v>
      </c>
      <c r="D172">
        <v>4801</v>
      </c>
      <c r="E172" s="4">
        <f>D172/$D$173</f>
        <v>0.84021701085054257</v>
      </c>
      <c r="F172">
        <v>2602</v>
      </c>
      <c r="G172" s="4">
        <f>F172/$F$173</f>
        <v>0.9569694740713498</v>
      </c>
      <c r="H172" s="1">
        <f>F172+D172+B172</f>
        <v>9887</v>
      </c>
      <c r="I172" s="5">
        <f>H172/$H$173</f>
        <v>0.8837936891034236</v>
      </c>
    </row>
    <row r="173" spans="1:9">
      <c r="A173" s="7" t="s">
        <v>0</v>
      </c>
      <c r="B173" s="7">
        <f>SUM(B171:B172)</f>
        <v>2754</v>
      </c>
      <c r="C173" s="8">
        <f>B173/$B$173</f>
        <v>1</v>
      </c>
      <c r="D173" s="7">
        <f>SUM(D171:D172)</f>
        <v>5714</v>
      </c>
      <c r="E173" s="8">
        <f>D173/$D$173</f>
        <v>1</v>
      </c>
      <c r="F173" s="7">
        <f>SUM(F171:F172)</f>
        <v>2719</v>
      </c>
      <c r="G173" s="8">
        <f>F173/$F$173</f>
        <v>1</v>
      </c>
      <c r="H173" s="9">
        <f>F173+D173+B173</f>
        <v>11187</v>
      </c>
      <c r="I173" s="10">
        <f>H173/$H$173</f>
        <v>1</v>
      </c>
    </row>
    <row r="174" spans="1:9">
      <c r="A174" s="7"/>
      <c r="B174" s="7"/>
      <c r="C174" s="8"/>
      <c r="D174" s="7"/>
      <c r="E174" s="8"/>
      <c r="F174" s="7"/>
      <c r="G174" s="8"/>
      <c r="H174" s="9"/>
      <c r="I174" s="10"/>
    </row>
    <row r="175" spans="1:9">
      <c r="A175" s="7" t="s">
        <v>151</v>
      </c>
      <c r="B175" s="7"/>
      <c r="C175" s="8"/>
      <c r="D175" s="7"/>
      <c r="E175" s="8"/>
      <c r="F175" s="7"/>
      <c r="G175" s="8"/>
      <c r="H175" s="9"/>
      <c r="I175" s="10"/>
    </row>
    <row r="176" spans="1:9">
      <c r="A176" s="2" t="s">
        <v>152</v>
      </c>
      <c r="B176" s="7">
        <v>706</v>
      </c>
      <c r="C176" s="8">
        <f>B176/$B$179</f>
        <v>0.25635439360929557</v>
      </c>
      <c r="D176" s="7">
        <v>1386</v>
      </c>
      <c r="E176" s="8">
        <f>D176/D$179</f>
        <v>0.24256212810640532</v>
      </c>
      <c r="F176" s="7">
        <v>199</v>
      </c>
      <c r="G176" s="8">
        <f>F176/F$179</f>
        <v>7.3188672305994851E-2</v>
      </c>
      <c r="H176" s="9">
        <f>B176+D176+F176</f>
        <v>2291</v>
      </c>
      <c r="I176" s="10">
        <f>H176/H$179</f>
        <v>0.20479127558773577</v>
      </c>
    </row>
    <row r="177" spans="1:9">
      <c r="A177" s="2" t="s">
        <v>153</v>
      </c>
      <c r="B177" s="7">
        <v>644</v>
      </c>
      <c r="C177" s="8">
        <f>B177/$B$179</f>
        <v>0.23384168482207698</v>
      </c>
      <c r="D177" s="7">
        <v>2012</v>
      </c>
      <c r="E177" s="8">
        <f>D177/D$179</f>
        <v>0.352117605880294</v>
      </c>
      <c r="F177" s="7">
        <v>559</v>
      </c>
      <c r="G177" s="8">
        <f>F177/F$179</f>
        <v>0.20559029054799557</v>
      </c>
      <c r="H177" s="9">
        <f>B177+D177+F177</f>
        <v>3215</v>
      </c>
      <c r="I177" s="10">
        <f>H177/H$179</f>
        <v>0.28738714579422542</v>
      </c>
    </row>
    <row r="178" spans="1:9">
      <c r="A178" s="2" t="s">
        <v>154</v>
      </c>
      <c r="B178" s="7">
        <v>1404</v>
      </c>
      <c r="C178" s="8">
        <f>B178/$B$179</f>
        <v>0.50980392156862742</v>
      </c>
      <c r="D178" s="7">
        <v>2316</v>
      </c>
      <c r="E178" s="8">
        <f>D178/D$179</f>
        <v>0.40532026601330068</v>
      </c>
      <c r="F178" s="7">
        <v>1961</v>
      </c>
      <c r="G178" s="8">
        <f>F178/F$179</f>
        <v>0.7212210371460096</v>
      </c>
      <c r="H178" s="9">
        <f>B178+D178+F178</f>
        <v>5681</v>
      </c>
      <c r="I178" s="10">
        <f>H178/H$179</f>
        <v>0.50782157861803878</v>
      </c>
    </row>
    <row r="179" spans="1:9">
      <c r="A179" s="7" t="s">
        <v>0</v>
      </c>
      <c r="B179" s="7">
        <f>SUM(B176:B178)</f>
        <v>2754</v>
      </c>
      <c r="C179" s="8">
        <f>B179/$B$179</f>
        <v>1</v>
      </c>
      <c r="D179" s="7">
        <f>SUM(D176:D178)</f>
        <v>5714</v>
      </c>
      <c r="E179" s="8">
        <f>D179/D$179</f>
        <v>1</v>
      </c>
      <c r="F179" s="7">
        <f>SUM(F176:F178)</f>
        <v>2719</v>
      </c>
      <c r="G179" s="8">
        <f>F179/F$179</f>
        <v>1</v>
      </c>
      <c r="H179" s="9">
        <f>B179+D179+F179</f>
        <v>11187</v>
      </c>
      <c r="I179" s="10">
        <f>H179/H$179</f>
        <v>1</v>
      </c>
    </row>
    <row r="180" spans="1:9">
      <c r="C180" s="4"/>
      <c r="E180" s="4"/>
      <c r="G180" s="4"/>
      <c r="I180" s="5"/>
    </row>
    <row r="181" spans="1:9">
      <c r="A181" s="7" t="s">
        <v>21</v>
      </c>
      <c r="C181" s="4"/>
      <c r="E181" s="4"/>
      <c r="G181" s="4"/>
      <c r="I181" s="5"/>
    </row>
    <row r="182" spans="1:9">
      <c r="A182" t="s">
        <v>20</v>
      </c>
      <c r="B182">
        <v>1539</v>
      </c>
      <c r="C182" s="4">
        <f>B182/$B$184</f>
        <v>0.55882352941176472</v>
      </c>
      <c r="D182">
        <v>3032</v>
      </c>
      <c r="E182" s="4">
        <f>D182/$D$184</f>
        <v>0.53062653132656634</v>
      </c>
      <c r="F182">
        <v>1164</v>
      </c>
      <c r="G182" s="4">
        <f>F182/$F$184</f>
        <v>0.42809856564913573</v>
      </c>
      <c r="H182" s="1">
        <f>F182+D182+B182</f>
        <v>5735</v>
      </c>
      <c r="I182" s="5">
        <f>H182/$H$184</f>
        <v>0.51264860999374273</v>
      </c>
    </row>
    <row r="183" spans="1:9">
      <c r="A183" s="2" t="s">
        <v>19</v>
      </c>
      <c r="B183">
        <v>1215</v>
      </c>
      <c r="C183" s="4">
        <f>B183/$B$184</f>
        <v>0.44117647058823528</v>
      </c>
      <c r="D183">
        <v>2682</v>
      </c>
      <c r="E183" s="4">
        <f>D183/$D$184</f>
        <v>0.46937346867343366</v>
      </c>
      <c r="F183">
        <v>1555</v>
      </c>
      <c r="G183" s="4">
        <f>F183/$F$184</f>
        <v>0.57190143435086427</v>
      </c>
      <c r="H183" s="1">
        <f>F183+D183+B183</f>
        <v>5452</v>
      </c>
      <c r="I183" s="5">
        <f>H183/$H$184</f>
        <v>0.48735139000625727</v>
      </c>
    </row>
    <row r="184" spans="1:9">
      <c r="A184" s="7" t="s">
        <v>0</v>
      </c>
      <c r="B184" s="7">
        <f>B182+B183</f>
        <v>2754</v>
      </c>
      <c r="C184" s="8">
        <f>B184/$B$184</f>
        <v>1</v>
      </c>
      <c r="D184" s="7">
        <f>D182+D183</f>
        <v>5714</v>
      </c>
      <c r="E184" s="8">
        <f>D184/$D$184</f>
        <v>1</v>
      </c>
      <c r="F184" s="7">
        <f>F182+F183</f>
        <v>2719</v>
      </c>
      <c r="G184" s="8">
        <f>F184/$F$184</f>
        <v>1</v>
      </c>
      <c r="H184" s="9">
        <f>H182+H183</f>
        <v>11187</v>
      </c>
      <c r="I184" s="10">
        <f>H184/$H$184</f>
        <v>1</v>
      </c>
    </row>
    <row r="185" spans="1:9">
      <c r="C185" s="4"/>
      <c r="E185" s="4"/>
      <c r="G185" s="4"/>
      <c r="I185" s="5"/>
    </row>
    <row r="186" spans="1:9">
      <c r="A186" s="7" t="s">
        <v>22</v>
      </c>
      <c r="C186" s="4"/>
      <c r="E186" s="4"/>
      <c r="G186" s="4"/>
      <c r="I186" s="5"/>
    </row>
    <row r="187" spans="1:9">
      <c r="A187" t="s">
        <v>23</v>
      </c>
      <c r="B187">
        <v>256</v>
      </c>
      <c r="C187" s="4">
        <f>B187/$B$191</f>
        <v>9.2955700798838053E-2</v>
      </c>
      <c r="D187">
        <v>499</v>
      </c>
      <c r="E187" s="4">
        <f>D187/$D$191</f>
        <v>8.7329366468323413E-2</v>
      </c>
      <c r="F187">
        <v>111</v>
      </c>
      <c r="G187" s="4">
        <f>F187/$F$191</f>
        <v>4.0823832291283557E-2</v>
      </c>
      <c r="H187" s="1">
        <f>F187+D187+B187</f>
        <v>866</v>
      </c>
      <c r="I187" s="5">
        <f>H187/$H$191</f>
        <v>7.7411280951103958E-2</v>
      </c>
    </row>
    <row r="188" spans="1:9">
      <c r="A188" t="s">
        <v>11</v>
      </c>
      <c r="B188">
        <v>164</v>
      </c>
      <c r="C188" s="4">
        <f>B188/$B$191</f>
        <v>5.954974582425563E-2</v>
      </c>
      <c r="D188">
        <v>383</v>
      </c>
      <c r="E188" s="4">
        <f>D188/$D$191</f>
        <v>6.7028351417570881E-2</v>
      </c>
      <c r="F188">
        <v>174</v>
      </c>
      <c r="G188" s="4">
        <f>F188/$F$191</f>
        <v>6.3994115483633693E-2</v>
      </c>
      <c r="H188" s="1">
        <f>F188+D188+B188</f>
        <v>721</v>
      </c>
      <c r="I188" s="5">
        <f>H188/$H$191</f>
        <v>6.4449807812639676E-2</v>
      </c>
    </row>
    <row r="189" spans="1:9">
      <c r="A189" t="s">
        <v>24</v>
      </c>
      <c r="B189">
        <v>925</v>
      </c>
      <c r="C189" s="4">
        <f>B189/$B$191</f>
        <v>0.33587509077705158</v>
      </c>
      <c r="D189">
        <v>1916</v>
      </c>
      <c r="E189" s="4">
        <f>D189/$D$191</f>
        <v>0.3353167658382919</v>
      </c>
      <c r="F189">
        <v>798</v>
      </c>
      <c r="G189" s="4">
        <f>F189/$F$191</f>
        <v>0.29349025376976828</v>
      </c>
      <c r="H189" s="1">
        <f>F189+D189+B189</f>
        <v>3639</v>
      </c>
      <c r="I189" s="5">
        <f>H189/$H$191</f>
        <v>0.32528828104049345</v>
      </c>
    </row>
    <row r="190" spans="1:9">
      <c r="A190" t="s">
        <v>25</v>
      </c>
      <c r="B190" s="12">
        <v>1409</v>
      </c>
      <c r="C190" s="4">
        <f>B190/$B$191</f>
        <v>0.5116194625998548</v>
      </c>
      <c r="D190" s="12">
        <v>2916</v>
      </c>
      <c r="E190" s="4">
        <f>D190/$D$191</f>
        <v>0.5103255162758138</v>
      </c>
      <c r="F190" s="12">
        <v>1636</v>
      </c>
      <c r="G190" s="4">
        <f>F190/$F$191</f>
        <v>0.60169179845531451</v>
      </c>
      <c r="H190" s="1">
        <f>F190+D190+B190</f>
        <v>5961</v>
      </c>
      <c r="I190" s="5">
        <f>H190/$H$191</f>
        <v>0.53285063019576295</v>
      </c>
    </row>
    <row r="191" spans="1:9">
      <c r="A191" s="7" t="s">
        <v>0</v>
      </c>
      <c r="B191" s="13">
        <f>SUM(B187:B190)</f>
        <v>2754</v>
      </c>
      <c r="C191" s="8">
        <f>B191/$B$191</f>
        <v>1</v>
      </c>
      <c r="D191" s="13">
        <f>SUM(D187:D190)</f>
        <v>5714</v>
      </c>
      <c r="E191" s="8">
        <f>D191/$D$191</f>
        <v>1</v>
      </c>
      <c r="F191" s="13">
        <f>SUM(F187:F190)</f>
        <v>2719</v>
      </c>
      <c r="G191" s="8">
        <f>F191/$F$191</f>
        <v>1</v>
      </c>
      <c r="H191" s="9">
        <f>SUM(H187:H190)</f>
        <v>11187</v>
      </c>
      <c r="I191" s="10">
        <f>H191/$H$191</f>
        <v>1</v>
      </c>
    </row>
    <row r="192" spans="1:9">
      <c r="B192" s="1"/>
      <c r="C192" s="5"/>
      <c r="D192" s="1"/>
      <c r="E192" s="5"/>
      <c r="F192" s="1"/>
      <c r="G192" s="5"/>
      <c r="I192" s="5"/>
    </row>
    <row r="193" spans="1:9">
      <c r="A193" s="7" t="s">
        <v>26</v>
      </c>
      <c r="B193" s="2"/>
      <c r="C193" s="6"/>
      <c r="D193" s="2"/>
      <c r="E193" s="6"/>
      <c r="F193" s="2"/>
      <c r="G193" s="6"/>
      <c r="I193" s="5"/>
    </row>
    <row r="194" spans="1:9">
      <c r="A194" t="s">
        <v>27</v>
      </c>
      <c r="B194" s="2">
        <v>1610</v>
      </c>
      <c r="C194" s="6">
        <f>B194/$B$196</f>
        <v>0.58460421205519242</v>
      </c>
      <c r="D194" s="2">
        <v>3215</v>
      </c>
      <c r="E194" s="6">
        <f>D194/$D$196</f>
        <v>0.56265313265663286</v>
      </c>
      <c r="F194" s="2">
        <v>1245</v>
      </c>
      <c r="G194" s="6">
        <f>F194/$F$196</f>
        <v>0.45788892975358586</v>
      </c>
      <c r="H194" s="1">
        <f>F194+D194+B194</f>
        <v>6070</v>
      </c>
      <c r="I194" s="5">
        <f>H194/$H$196</f>
        <v>0.54259408241709128</v>
      </c>
    </row>
    <row r="195" spans="1:9">
      <c r="A195" t="s">
        <v>28</v>
      </c>
      <c r="B195" s="2">
        <v>1144</v>
      </c>
      <c r="C195" s="6">
        <f>B195/$B$196</f>
        <v>0.41539578794480753</v>
      </c>
      <c r="D195" s="2">
        <v>2499</v>
      </c>
      <c r="E195" s="6">
        <f>D195/$D$196</f>
        <v>0.4373468673433672</v>
      </c>
      <c r="F195" s="2">
        <v>1474</v>
      </c>
      <c r="G195" s="6">
        <f>F195/$F$196</f>
        <v>0.54211107024641414</v>
      </c>
      <c r="H195" s="1">
        <f>F195+D195+B195</f>
        <v>5117</v>
      </c>
      <c r="I195" s="5">
        <f>H195/$H$196</f>
        <v>0.45740591758290872</v>
      </c>
    </row>
    <row r="196" spans="1:9">
      <c r="A196" s="7" t="s">
        <v>0</v>
      </c>
      <c r="B196" s="13">
        <f>SUM(B194:B195)</f>
        <v>2754</v>
      </c>
      <c r="C196" s="8">
        <f>B196/$B$196</f>
        <v>1</v>
      </c>
      <c r="D196" s="13">
        <f>SUM(D194:D195)</f>
        <v>5714</v>
      </c>
      <c r="E196" s="8">
        <f>D196/$D$196</f>
        <v>1</v>
      </c>
      <c r="F196" s="13">
        <f>SUM(F194:F195)</f>
        <v>2719</v>
      </c>
      <c r="G196" s="8">
        <f>F196/$F$196</f>
        <v>1</v>
      </c>
      <c r="H196" s="9">
        <f>F196+D196+B196</f>
        <v>11187</v>
      </c>
      <c r="I196" s="10">
        <f>H196/$H$196</f>
        <v>1</v>
      </c>
    </row>
    <row r="197" spans="1:9">
      <c r="C197" s="4"/>
      <c r="E197" s="4"/>
      <c r="G197" s="4"/>
      <c r="I197" s="5"/>
    </row>
    <row r="198" spans="1:9">
      <c r="A198" s="7" t="s">
        <v>10</v>
      </c>
      <c r="C198" s="4"/>
      <c r="E198" s="4"/>
      <c r="G198" s="4"/>
      <c r="I198" s="5"/>
    </row>
    <row r="199" spans="1:9">
      <c r="A199" t="s">
        <v>66</v>
      </c>
      <c r="B199" s="2">
        <v>1481</v>
      </c>
      <c r="C199" s="6">
        <f>B199/$B$201</f>
        <v>0.53776325344952791</v>
      </c>
      <c r="D199" s="2">
        <v>3113</v>
      </c>
      <c r="E199" s="6">
        <f>D199/$D$201</f>
        <v>0.54480224011200562</v>
      </c>
      <c r="F199" s="2">
        <v>1738</v>
      </c>
      <c r="G199" s="6">
        <f>F199/$F$201</f>
        <v>0.63920559029054802</v>
      </c>
      <c r="H199" s="1">
        <f>F199+D199+B199</f>
        <v>6332</v>
      </c>
      <c r="I199" s="5">
        <f>H199/$H$201</f>
        <v>0.56601412353624747</v>
      </c>
    </row>
    <row r="200" spans="1:9">
      <c r="A200" t="s">
        <v>67</v>
      </c>
      <c r="B200" s="2">
        <v>1273</v>
      </c>
      <c r="C200" s="6">
        <f>B200/$B$201</f>
        <v>0.46223674655047203</v>
      </c>
      <c r="D200" s="2">
        <v>2601</v>
      </c>
      <c r="E200" s="6">
        <f>D200/$D$201</f>
        <v>0.45519775988799438</v>
      </c>
      <c r="F200" s="2">
        <v>981</v>
      </c>
      <c r="G200" s="6">
        <f>F200/$F$201</f>
        <v>0.36079440970945198</v>
      </c>
      <c r="H200" s="1">
        <f>F200+D200+B200</f>
        <v>4855</v>
      </c>
      <c r="I200" s="5">
        <f>H200/$H$201</f>
        <v>0.43398587646375258</v>
      </c>
    </row>
    <row r="201" spans="1:9">
      <c r="A201" s="7" t="s">
        <v>0</v>
      </c>
      <c r="B201" s="13">
        <f>SUM(B199:B200)</f>
        <v>2754</v>
      </c>
      <c r="C201" s="8">
        <f>B201/$B$201</f>
        <v>1</v>
      </c>
      <c r="D201" s="13">
        <f>SUM(D199:D200)</f>
        <v>5714</v>
      </c>
      <c r="E201" s="8">
        <f>D201/$D$201</f>
        <v>1</v>
      </c>
      <c r="F201" s="13">
        <f>SUM(F199:F200)</f>
        <v>2719</v>
      </c>
      <c r="G201" s="8">
        <f>F201/$F$201</f>
        <v>1</v>
      </c>
      <c r="H201" s="9">
        <f>F201+D201+B201</f>
        <v>11187</v>
      </c>
      <c r="I201" s="10">
        <f>H201/$H$201</f>
        <v>1</v>
      </c>
    </row>
    <row r="202" spans="1:9">
      <c r="C202" s="4"/>
      <c r="E202" s="4"/>
      <c r="G202" s="4"/>
      <c r="I202" s="5"/>
    </row>
    <row r="203" spans="1:9">
      <c r="A203" s="1" t="s">
        <v>142</v>
      </c>
      <c r="C203" s="4"/>
      <c r="E203" s="4"/>
      <c r="G203" s="4"/>
      <c r="I203" s="5"/>
    </row>
    <row r="204" spans="1:9">
      <c r="A204" s="7" t="s">
        <v>129</v>
      </c>
      <c r="C204" s="4"/>
      <c r="E204" s="4"/>
      <c r="G204" s="4"/>
      <c r="I204" s="5"/>
    </row>
    <row r="205" spans="1:9">
      <c r="A205" t="s">
        <v>131</v>
      </c>
      <c r="B205">
        <v>2426</v>
      </c>
      <c r="C205" s="4">
        <f>B205/B$207</f>
        <v>0.8809005083514887</v>
      </c>
      <c r="D205">
        <v>5088</v>
      </c>
      <c r="E205" s="4">
        <f>D205/D$207</f>
        <v>0.89044452222611126</v>
      </c>
      <c r="F205">
        <v>2575</v>
      </c>
      <c r="G205" s="4">
        <f>F205/$F$207</f>
        <v>0.94703935270319972</v>
      </c>
      <c r="H205" s="1">
        <f>B205+D205+F205</f>
        <v>10089</v>
      </c>
      <c r="I205" s="5">
        <f>H205/H$207</f>
        <v>0.90185036202735314</v>
      </c>
    </row>
    <row r="206" spans="1:9">
      <c r="A206" t="s">
        <v>130</v>
      </c>
      <c r="B206">
        <v>328</v>
      </c>
      <c r="C206" s="4">
        <f>B206/B$207</f>
        <v>0.11909949164851126</v>
      </c>
      <c r="D206">
        <v>626</v>
      </c>
      <c r="E206" s="4">
        <f>D206/D$207</f>
        <v>0.10955547777388869</v>
      </c>
      <c r="F206">
        <v>144</v>
      </c>
      <c r="G206" s="4">
        <f>F206/$F$207</f>
        <v>5.2960647296800292E-2</v>
      </c>
      <c r="H206" s="1">
        <f>B206+D206+F206</f>
        <v>1098</v>
      </c>
      <c r="I206" s="5">
        <f>H206/H$207</f>
        <v>9.8149637972646822E-2</v>
      </c>
    </row>
    <row r="207" spans="1:9">
      <c r="A207" s="7" t="s">
        <v>0</v>
      </c>
      <c r="B207" s="7">
        <f>SUM(B205:B206)</f>
        <v>2754</v>
      </c>
      <c r="C207" s="8">
        <f>B207/B$207</f>
        <v>1</v>
      </c>
      <c r="D207" s="7">
        <f>SUM(D205:D206)</f>
        <v>5714</v>
      </c>
      <c r="E207" s="8">
        <f>D207/D$207</f>
        <v>1</v>
      </c>
      <c r="F207" s="7">
        <f>SUM(F205:F206)</f>
        <v>2719</v>
      </c>
      <c r="G207" s="8">
        <f>F207/$F$207</f>
        <v>1</v>
      </c>
      <c r="H207" s="9">
        <f>B207+D207+F207</f>
        <v>11187</v>
      </c>
      <c r="I207" s="10">
        <f>H207/H$207</f>
        <v>1</v>
      </c>
    </row>
    <row r="208" spans="1:9">
      <c r="C208" s="4"/>
      <c r="E208" s="4"/>
      <c r="G208" s="4"/>
      <c r="I208" s="5"/>
    </row>
    <row r="209" spans="1:9">
      <c r="A209" s="7" t="s">
        <v>141</v>
      </c>
      <c r="C209" s="4"/>
      <c r="E209" s="4"/>
      <c r="G209" s="4"/>
      <c r="I209" s="5"/>
    </row>
    <row r="210" spans="1:9">
      <c r="A210" t="s">
        <v>135</v>
      </c>
      <c r="B210">
        <f>B206-B211</f>
        <v>77</v>
      </c>
      <c r="C210" s="4">
        <f>B210/B$212</f>
        <v>0.2347560975609756</v>
      </c>
      <c r="D210">
        <f>D206-D211</f>
        <v>57</v>
      </c>
      <c r="E210" s="4">
        <f>D210/D$212</f>
        <v>9.1054313099041537E-2</v>
      </c>
      <c r="F210">
        <f>F206-F211</f>
        <v>21</v>
      </c>
      <c r="G210" s="4">
        <f>F210/F$212</f>
        <v>0.14583333333333334</v>
      </c>
      <c r="H210" s="1">
        <f>B210+D210+F210</f>
        <v>155</v>
      </c>
      <c r="I210" s="5">
        <f>H210/H$212</f>
        <v>0.14116575591985428</v>
      </c>
    </row>
    <row r="211" spans="1:9">
      <c r="A211" s="2" t="s">
        <v>136</v>
      </c>
      <c r="B211">
        <v>251</v>
      </c>
      <c r="C211" s="4">
        <f>B211/B$212</f>
        <v>0.7652439024390244</v>
      </c>
      <c r="D211">
        <v>569</v>
      </c>
      <c r="E211" s="4">
        <f>D211/D$212</f>
        <v>0.90894568690095845</v>
      </c>
      <c r="F211">
        <v>123</v>
      </c>
      <c r="G211" s="4">
        <f>F211/F$212</f>
        <v>0.85416666666666663</v>
      </c>
      <c r="H211" s="1">
        <f>B211+D211+F211</f>
        <v>943</v>
      </c>
      <c r="I211" s="5">
        <f>H211/H$212</f>
        <v>0.85883424408014575</v>
      </c>
    </row>
    <row r="212" spans="1:9">
      <c r="A212" s="7" t="s">
        <v>0</v>
      </c>
      <c r="B212" s="7">
        <f>B211+B210</f>
        <v>328</v>
      </c>
      <c r="C212" s="8">
        <f>B212/B$212</f>
        <v>1</v>
      </c>
      <c r="D212" s="7">
        <f>SUM(D210:D211)</f>
        <v>626</v>
      </c>
      <c r="E212" s="8">
        <f>D212/D$212</f>
        <v>1</v>
      </c>
      <c r="F212" s="7">
        <f>SUM(F210:F211)</f>
        <v>144</v>
      </c>
      <c r="G212" s="8">
        <f>F212/F$212</f>
        <v>1</v>
      </c>
      <c r="H212" s="9">
        <f>B212+D212+F212</f>
        <v>1098</v>
      </c>
      <c r="I212" s="10">
        <f>H212/H$212</f>
        <v>1</v>
      </c>
    </row>
    <row r="213" spans="1:9">
      <c r="C213" s="4"/>
      <c r="E213" s="4"/>
      <c r="G213" s="4"/>
      <c r="I213" s="5"/>
    </row>
    <row r="214" spans="1:9">
      <c r="A214" s="7" t="s">
        <v>149</v>
      </c>
      <c r="C214" s="4"/>
      <c r="E214" s="4"/>
      <c r="G214" s="4"/>
      <c r="I214" s="5"/>
    </row>
    <row r="215" spans="1:9">
      <c r="A215" t="s">
        <v>137</v>
      </c>
      <c r="B215">
        <v>133</v>
      </c>
      <c r="C215" s="4">
        <f>B215/B$218</f>
        <v>0.40548780487804881</v>
      </c>
      <c r="D215">
        <v>247</v>
      </c>
      <c r="E215" s="4">
        <f>D215/D$218</f>
        <v>0.39456869009584666</v>
      </c>
      <c r="F215">
        <v>81</v>
      </c>
      <c r="G215" s="4">
        <f>F215/F$218</f>
        <v>0.5625</v>
      </c>
      <c r="H215" s="1">
        <f>B215+D215+F215</f>
        <v>461</v>
      </c>
      <c r="I215" s="5">
        <f>H215/H$218</f>
        <v>0.41985428051001822</v>
      </c>
    </row>
    <row r="216" spans="1:9">
      <c r="A216" t="s">
        <v>138</v>
      </c>
      <c r="B216">
        <v>110</v>
      </c>
      <c r="C216" s="4">
        <f>B216/B$218</f>
        <v>0.33536585365853661</v>
      </c>
      <c r="D216">
        <v>321</v>
      </c>
      <c r="E216" s="4">
        <f>D216/D$218</f>
        <v>0.51277955271565501</v>
      </c>
      <c r="F216">
        <v>42</v>
      </c>
      <c r="G216" s="4">
        <f>F216/F$218</f>
        <v>0.29166666666666669</v>
      </c>
      <c r="H216" s="1">
        <f>B216+D216+F216</f>
        <v>473</v>
      </c>
      <c r="I216" s="5">
        <f>H216/H$218</f>
        <v>0.43078324225865211</v>
      </c>
    </row>
    <row r="217" spans="1:9">
      <c r="A217" t="s">
        <v>139</v>
      </c>
      <c r="B217">
        <v>108</v>
      </c>
      <c r="C217" s="4">
        <f>B217/B$218</f>
        <v>0.32926829268292684</v>
      </c>
      <c r="D217">
        <v>319</v>
      </c>
      <c r="E217" s="4">
        <f>D217/D$218</f>
        <v>0.50958466453674123</v>
      </c>
      <c r="F217">
        <v>42</v>
      </c>
      <c r="G217" s="4">
        <f>F217/F$218</f>
        <v>0.29166666666666669</v>
      </c>
      <c r="H217" s="1">
        <f>B217+D217+F217</f>
        <v>469</v>
      </c>
      <c r="I217" s="5">
        <f>H217/H$218</f>
        <v>0.42714025500910746</v>
      </c>
    </row>
    <row r="218" spans="1:9">
      <c r="A218" s="7" t="s">
        <v>0</v>
      </c>
      <c r="B218" s="7">
        <f>B212</f>
        <v>328</v>
      </c>
      <c r="C218" s="8">
        <f>B218/B$218</f>
        <v>1</v>
      </c>
      <c r="D218" s="7">
        <f>D212</f>
        <v>626</v>
      </c>
      <c r="E218" s="8">
        <f>D218/D$218</f>
        <v>1</v>
      </c>
      <c r="F218" s="7">
        <f>F212</f>
        <v>144</v>
      </c>
      <c r="G218" s="8">
        <f>F218/F$218</f>
        <v>1</v>
      </c>
      <c r="H218" s="9">
        <f>B218+D218+F218</f>
        <v>1098</v>
      </c>
      <c r="I218" s="10">
        <f>H218/H$218</f>
        <v>1</v>
      </c>
    </row>
    <row r="219" spans="1:9">
      <c r="C219" s="4"/>
      <c r="E219" s="4"/>
      <c r="G219" s="4"/>
      <c r="I219" s="5"/>
    </row>
    <row r="220" spans="1:9">
      <c r="A220" s="7" t="s">
        <v>140</v>
      </c>
      <c r="C220" s="4"/>
      <c r="E220" s="4"/>
      <c r="G220" s="4"/>
      <c r="I220" s="5"/>
    </row>
    <row r="221" spans="1:9">
      <c r="A221" t="s">
        <v>143</v>
      </c>
      <c r="B221">
        <f>B218-B222</f>
        <v>17</v>
      </c>
      <c r="C221" s="4">
        <f>B221/B$223</f>
        <v>5.1829268292682924E-2</v>
      </c>
      <c r="D221">
        <v>3</v>
      </c>
      <c r="E221" s="4">
        <f>D221/D$223</f>
        <v>4.7923322683706068E-3</v>
      </c>
      <c r="F221">
        <f>F223-F222</f>
        <v>1</v>
      </c>
      <c r="G221" s="4">
        <f>F221/$F$223</f>
        <v>6.9444444444444441E-3</v>
      </c>
      <c r="H221" s="1">
        <f>B221+D221+F221</f>
        <v>21</v>
      </c>
      <c r="I221" s="5">
        <f>H221/H$223</f>
        <v>1.912568306010929E-2</v>
      </c>
    </row>
    <row r="222" spans="1:9">
      <c r="A222" t="s">
        <v>144</v>
      </c>
      <c r="B222">
        <v>311</v>
      </c>
      <c r="C222" s="4">
        <f>B222/B$223</f>
        <v>0.94817073170731703</v>
      </c>
      <c r="D222">
        <v>623</v>
      </c>
      <c r="E222" s="4">
        <f>D222/D$223</f>
        <v>0.99520766773162939</v>
      </c>
      <c r="F222">
        <v>143</v>
      </c>
      <c r="G222" s="4">
        <f>F222/$F$223</f>
        <v>0.99305555555555558</v>
      </c>
      <c r="H222" s="1">
        <f>B222+D222+F222</f>
        <v>1077</v>
      </c>
      <c r="I222" s="5">
        <f>H222/H$223</f>
        <v>0.98087431693989069</v>
      </c>
    </row>
    <row r="223" spans="1:9">
      <c r="A223" s="7" t="s">
        <v>0</v>
      </c>
      <c r="B223" s="7">
        <f>SUM(B221:B222)</f>
        <v>328</v>
      </c>
      <c r="C223" s="8">
        <f>B223/B$223</f>
        <v>1</v>
      </c>
      <c r="D223" s="7">
        <f>SUM(D221:D222)</f>
        <v>626</v>
      </c>
      <c r="E223" s="8">
        <f>D223/D$223</f>
        <v>1</v>
      </c>
      <c r="F223" s="7">
        <f>F218</f>
        <v>144</v>
      </c>
      <c r="G223" s="8">
        <f>F223/$F$223</f>
        <v>1</v>
      </c>
      <c r="H223" s="9">
        <f>B223+D223+F223</f>
        <v>1098</v>
      </c>
      <c r="I223" s="10">
        <f>H223/H$223</f>
        <v>1</v>
      </c>
    </row>
    <row r="224" spans="1:9">
      <c r="C224" s="4"/>
      <c r="E224" s="4"/>
      <c r="G224" s="4"/>
      <c r="I224" s="5"/>
    </row>
    <row r="225" spans="1:9">
      <c r="A225" s="7" t="s">
        <v>148</v>
      </c>
      <c r="C225" s="4"/>
      <c r="E225" s="4"/>
      <c r="G225" s="4"/>
      <c r="I225" s="5"/>
    </row>
    <row r="226" spans="1:9">
      <c r="A226" t="s">
        <v>145</v>
      </c>
      <c r="B226">
        <v>112</v>
      </c>
      <c r="C226" s="4">
        <f>B226/B$229</f>
        <v>0.34146341463414637</v>
      </c>
      <c r="D226">
        <v>254</v>
      </c>
      <c r="E226" s="4">
        <f>D226/D$229</f>
        <v>0.40575079872204473</v>
      </c>
      <c r="F226">
        <v>62</v>
      </c>
      <c r="G226" s="4">
        <f>F226/F$229</f>
        <v>0.43055555555555558</v>
      </c>
      <c r="H226" s="1">
        <f>B226+D226+F226</f>
        <v>428</v>
      </c>
      <c r="I226" s="5">
        <f>H226/H$229</f>
        <v>0.38979963570127507</v>
      </c>
    </row>
    <row r="227" spans="1:9">
      <c r="A227" t="s">
        <v>146</v>
      </c>
      <c r="B227">
        <v>138</v>
      </c>
      <c r="C227" s="4">
        <f>B227/B$229</f>
        <v>0.42073170731707316</v>
      </c>
      <c r="D227">
        <v>382</v>
      </c>
      <c r="E227" s="4">
        <f>D227/D$229</f>
        <v>0.61022364217252401</v>
      </c>
      <c r="F227">
        <v>69</v>
      </c>
      <c r="G227" s="4">
        <f>F227/F$229</f>
        <v>0.47916666666666669</v>
      </c>
      <c r="H227" s="1">
        <f>B227+D227+F227</f>
        <v>589</v>
      </c>
      <c r="I227" s="5">
        <f>H227/H$229</f>
        <v>0.53642987249544627</v>
      </c>
    </row>
    <row r="228" spans="1:9">
      <c r="A228" t="s">
        <v>147</v>
      </c>
      <c r="B228">
        <v>144</v>
      </c>
      <c r="C228" s="4">
        <f>B228/B$229</f>
        <v>0.43902439024390244</v>
      </c>
      <c r="D228">
        <v>398</v>
      </c>
      <c r="E228" s="4">
        <f>D228/D$229</f>
        <v>0.63578274760383391</v>
      </c>
      <c r="F228">
        <v>23</v>
      </c>
      <c r="G228" s="4">
        <f>F228/F$229</f>
        <v>0.15972222222222221</v>
      </c>
      <c r="H228" s="1">
        <f>B228+D228+F228</f>
        <v>565</v>
      </c>
      <c r="I228" s="5">
        <f>H228/H$229</f>
        <v>0.51457194899817849</v>
      </c>
    </row>
    <row r="229" spans="1:9">
      <c r="A229" s="7" t="s">
        <v>0</v>
      </c>
      <c r="B229" s="7">
        <f>B206</f>
        <v>328</v>
      </c>
      <c r="C229" s="8">
        <f>B229/B$229</f>
        <v>1</v>
      </c>
      <c r="D229" s="7">
        <f>D206</f>
        <v>626</v>
      </c>
      <c r="E229" s="8">
        <f>D229/D$229</f>
        <v>1</v>
      </c>
      <c r="F229" s="7">
        <f>F206</f>
        <v>144</v>
      </c>
      <c r="G229" s="8">
        <f>F229/F$229</f>
        <v>1</v>
      </c>
      <c r="H229" s="9">
        <f>B229+D229+F229</f>
        <v>1098</v>
      </c>
      <c r="I229" s="10">
        <f>H229/H$229</f>
        <v>1</v>
      </c>
    </row>
    <row r="230" spans="1:9">
      <c r="C230" s="4"/>
      <c r="E230" s="4"/>
      <c r="G230" s="4"/>
      <c r="I230" s="5"/>
    </row>
    <row r="231" spans="1:9">
      <c r="A231" s="7" t="s">
        <v>132</v>
      </c>
      <c r="C231" s="4"/>
      <c r="E231" s="4"/>
      <c r="G231" s="4"/>
      <c r="I231" s="5"/>
    </row>
    <row r="232" spans="1:9">
      <c r="A232" t="s">
        <v>133</v>
      </c>
      <c r="B232">
        <v>2686</v>
      </c>
      <c r="C232" s="4">
        <f>B232/B$207</f>
        <v>0.97530864197530864</v>
      </c>
      <c r="D232">
        <v>5131</v>
      </c>
      <c r="E232" s="4">
        <f>D232/D$207</f>
        <v>0.8979698984949247</v>
      </c>
      <c r="F232">
        <v>2710</v>
      </c>
      <c r="G232" s="4">
        <f>F232/$F$207</f>
        <v>0.99668995954395001</v>
      </c>
      <c r="H232" s="1">
        <f>B232+D232+F232</f>
        <v>10527</v>
      </c>
      <c r="I232" s="5">
        <f>H232/H$207</f>
        <v>0.94100294985250732</v>
      </c>
    </row>
    <row r="233" spans="1:9">
      <c r="A233" t="s">
        <v>134</v>
      </c>
      <c r="B233">
        <v>68</v>
      </c>
      <c r="C233" s="4">
        <f>B233/B$207</f>
        <v>2.4691358024691357E-2</v>
      </c>
      <c r="D233">
        <v>43</v>
      </c>
      <c r="E233" s="4">
        <f>D233/D$207</f>
        <v>7.5253762688134405E-3</v>
      </c>
      <c r="F233">
        <v>9</v>
      </c>
      <c r="G233" s="4">
        <f>F233/$F$207</f>
        <v>3.3100404560500183E-3</v>
      </c>
      <c r="H233" s="1">
        <f>B233+D233+F233</f>
        <v>120</v>
      </c>
      <c r="I233" s="5">
        <f>H233/H$207</f>
        <v>1.0726736390453205E-2</v>
      </c>
    </row>
    <row r="234" spans="1:9">
      <c r="A234" s="7" t="s">
        <v>0</v>
      </c>
      <c r="B234" s="7">
        <f>SUM(B232:B233)</f>
        <v>2754</v>
      </c>
      <c r="C234" s="8">
        <f>B234/B$207</f>
        <v>1</v>
      </c>
      <c r="D234" s="7">
        <f>SUM(D232:D233)</f>
        <v>5174</v>
      </c>
      <c r="E234" s="8">
        <f>D234/D$207</f>
        <v>0.90549527476373814</v>
      </c>
      <c r="F234" s="7">
        <f>SUM(F232:F233)</f>
        <v>2719</v>
      </c>
      <c r="G234" s="8">
        <f>F234/$F$207</f>
        <v>1</v>
      </c>
      <c r="H234" s="9">
        <f>B234+D234+F234</f>
        <v>10647</v>
      </c>
      <c r="I234" s="10">
        <f>H234/H$207</f>
        <v>0.95172968624296062</v>
      </c>
    </row>
    <row r="235" spans="1:9">
      <c r="C235" s="4"/>
      <c r="E235" s="4"/>
      <c r="G235" s="4"/>
      <c r="I235" s="5"/>
    </row>
    <row r="236" spans="1:9">
      <c r="C236" s="4"/>
      <c r="E236" s="4"/>
      <c r="G236" s="4"/>
      <c r="I236" s="5"/>
    </row>
    <row r="237" spans="1:9">
      <c r="C237" s="4"/>
      <c r="E237" s="4"/>
      <c r="G237" s="4"/>
      <c r="I237" s="5"/>
    </row>
    <row r="238" spans="1:9">
      <c r="C238" s="4"/>
      <c r="E238" s="4"/>
      <c r="G238" s="4"/>
      <c r="I238" s="5"/>
    </row>
    <row r="239" spans="1:9">
      <c r="C239" s="4"/>
      <c r="E239" s="4"/>
      <c r="G239" s="4"/>
      <c r="I239" s="5"/>
    </row>
    <row r="240" spans="1:9">
      <c r="C240" s="4"/>
      <c r="E240" s="4"/>
      <c r="G240" s="4"/>
      <c r="I240" s="5"/>
    </row>
    <row r="241" spans="1:9">
      <c r="C241" s="4"/>
      <c r="E241" s="4"/>
      <c r="G241" s="4"/>
      <c r="I241" s="5"/>
    </row>
    <row r="242" spans="1:9">
      <c r="C242" s="4"/>
      <c r="E242" s="4"/>
      <c r="G242" s="4"/>
      <c r="I242" s="5"/>
    </row>
    <row r="243" spans="1:9">
      <c r="C243" s="4"/>
      <c r="E243" s="4"/>
      <c r="G243" s="4"/>
      <c r="I243" s="5"/>
    </row>
    <row r="244" spans="1:9">
      <c r="A244" s="7"/>
      <c r="B244" s="7"/>
      <c r="C244" s="8"/>
      <c r="D244" s="7"/>
      <c r="E244" s="8"/>
      <c r="F244" s="7"/>
      <c r="G244" s="8"/>
      <c r="H244" s="9"/>
      <c r="I244" s="10"/>
    </row>
    <row r="245" spans="1:9">
      <c r="A245" s="9" t="s">
        <v>75</v>
      </c>
      <c r="B245" s="7"/>
      <c r="C245" s="8"/>
      <c r="D245" s="7"/>
      <c r="E245" s="8"/>
      <c r="F245" s="7"/>
      <c r="G245" s="8"/>
      <c r="H245" s="9"/>
      <c r="I245" s="10"/>
    </row>
    <row r="246" spans="1:9">
      <c r="A246" s="7" t="s">
        <v>81</v>
      </c>
      <c r="B246" s="7"/>
      <c r="C246" s="8"/>
      <c r="D246" s="7"/>
      <c r="E246" s="8"/>
      <c r="F246" s="7"/>
      <c r="G246" s="8"/>
      <c r="H246" s="9"/>
      <c r="I246" s="10"/>
    </row>
    <row r="247" spans="1:9">
      <c r="A247" t="s">
        <v>82</v>
      </c>
      <c r="B247" s="2">
        <v>2373</v>
      </c>
      <c r="C247" s="6">
        <f>B247/$B$249</f>
        <v>0.86165577342047928</v>
      </c>
      <c r="D247" s="2">
        <v>5127</v>
      </c>
      <c r="E247" s="8">
        <f>D247/$D$249</f>
        <v>0.89726986349317461</v>
      </c>
      <c r="F247" s="2">
        <v>2450</v>
      </c>
      <c r="G247" s="8">
        <f>F247/$F$249</f>
        <v>0.90106656859139389</v>
      </c>
      <c r="H247" s="9">
        <f>B247+D247+F247</f>
        <v>9950</v>
      </c>
      <c r="I247" s="10">
        <f>H247/$H$249</f>
        <v>0.88942522570841154</v>
      </c>
    </row>
    <row r="248" spans="1:9">
      <c r="A248" t="s">
        <v>83</v>
      </c>
      <c r="B248" s="2">
        <v>381</v>
      </c>
      <c r="C248" s="6">
        <f>B248/$B$249</f>
        <v>0.1383442265795207</v>
      </c>
      <c r="D248" s="2">
        <v>587</v>
      </c>
      <c r="E248" s="8">
        <f>D248/$D$249</f>
        <v>0.10273013650682535</v>
      </c>
      <c r="F248" s="2">
        <v>269</v>
      </c>
      <c r="G248" s="8">
        <f>F248/$F$249</f>
        <v>9.893343140860611E-2</v>
      </c>
      <c r="H248" s="9">
        <f>B248+D248+F248</f>
        <v>1237</v>
      </c>
      <c r="I248" s="10">
        <f>H248/$H$249</f>
        <v>0.11057477429158845</v>
      </c>
    </row>
    <row r="249" spans="1:9">
      <c r="A249" s="7" t="s">
        <v>0</v>
      </c>
      <c r="B249" s="7">
        <f>B247+B248</f>
        <v>2754</v>
      </c>
      <c r="C249" s="8">
        <f>B249/$B$249</f>
        <v>1</v>
      </c>
      <c r="D249" s="7">
        <f>D247+D248</f>
        <v>5714</v>
      </c>
      <c r="E249" s="8">
        <f>D249/$D$249</f>
        <v>1</v>
      </c>
      <c r="F249" s="7">
        <f>F247+F248</f>
        <v>2719</v>
      </c>
      <c r="G249" s="8">
        <f>F249/$F$249</f>
        <v>1</v>
      </c>
      <c r="H249" s="9">
        <f>B249+D249+F249</f>
        <v>11187</v>
      </c>
      <c r="I249" s="10">
        <f>H249/$H$249</f>
        <v>1</v>
      </c>
    </row>
    <row r="250" spans="1:9">
      <c r="C250" s="4"/>
      <c r="E250" s="4"/>
      <c r="G250" s="4"/>
      <c r="I250" s="6"/>
    </row>
    <row r="251" spans="1:9">
      <c r="C251" s="4"/>
      <c r="E251" s="4"/>
      <c r="G251" s="4"/>
      <c r="I251" s="6"/>
    </row>
    <row r="252" spans="1:9">
      <c r="C252" s="4"/>
      <c r="E252" s="4"/>
      <c r="G252" s="4"/>
      <c r="I252" s="6"/>
    </row>
    <row r="253" spans="1:9">
      <c r="C253" s="4"/>
      <c r="G253" s="4"/>
      <c r="I253" s="6"/>
    </row>
  </sheetData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MTC Household characteristics</vt:lpstr>
      <vt:lpstr>MTC Participant characteristics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Gerry</dc:creator>
  <cp:lastModifiedBy>USER</cp:lastModifiedBy>
  <dcterms:created xsi:type="dcterms:W3CDTF">2010-11-03T12:05:45Z</dcterms:created>
  <dcterms:modified xsi:type="dcterms:W3CDTF">2016-01-20T13:59:01Z</dcterms:modified>
</cp:coreProperties>
</file>