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User\Dropbox\ResIn work\Update to 2013 data\Update summary paper\EBioMed submission\"/>
    </mc:Choice>
  </mc:AlternateContent>
  <bookViews>
    <workbookView xWindow="0" yWindow="0" windowWidth="23040" windowHeight="6240"/>
  </bookViews>
  <sheets>
    <sheet name="1997-2013" sheetId="2" r:id="rId1"/>
    <sheet name="2011-2013" sheetId="1" r:id="rId2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" i="2" l="1"/>
  <c r="E9" i="2"/>
  <c r="E8" i="2"/>
  <c r="E7" i="2"/>
  <c r="E6" i="2"/>
  <c r="C10" i="2"/>
  <c r="C9" i="2"/>
  <c r="C8" i="2"/>
  <c r="C7" i="2"/>
  <c r="C6" i="2"/>
  <c r="K10" i="2"/>
  <c r="K9" i="2"/>
  <c r="K8" i="2"/>
  <c r="K7" i="2"/>
  <c r="K6" i="2"/>
  <c r="I10" i="2"/>
  <c r="I9" i="2"/>
  <c r="I8" i="2"/>
  <c r="I7" i="2"/>
  <c r="I6" i="2"/>
  <c r="H5" i="1" l="1"/>
  <c r="J5" i="1" s="1"/>
  <c r="H6" i="1"/>
  <c r="J6" i="1" s="1"/>
  <c r="H7" i="1"/>
  <c r="J7" i="1" s="1"/>
  <c r="H8" i="1"/>
  <c r="J8" i="1" s="1"/>
  <c r="H9" i="1"/>
  <c r="C9" i="1"/>
  <c r="C8" i="1"/>
  <c r="C7" i="1"/>
  <c r="C6" i="1"/>
  <c r="C5" i="1"/>
  <c r="E9" i="1"/>
  <c r="E8" i="1"/>
  <c r="E7" i="1"/>
  <c r="E6" i="1"/>
  <c r="E5" i="1"/>
  <c r="H3" i="1" l="1"/>
  <c r="J3" i="1" l="1"/>
</calcChain>
</file>

<file path=xl/sharedStrings.xml><?xml version="1.0" encoding="utf-8"?>
<sst xmlns="http://schemas.openxmlformats.org/spreadsheetml/2006/main" count="67" uniqueCount="46">
  <si>
    <t>Disease</t>
  </si>
  <si>
    <t>n/a</t>
  </si>
  <si>
    <t>Mean  award, £ (SD)</t>
  </si>
  <si>
    <t>Median award, £  (IQR)</t>
  </si>
  <si>
    <t>Percentage of total</t>
  </si>
  <si>
    <t>Total funding 2011-2013</t>
  </si>
  <si>
    <t>Pre-clinical</t>
  </si>
  <si>
    <t>Phase I-III</t>
  </si>
  <si>
    <t>Intervention and product development</t>
  </si>
  <si>
    <t>Translational</t>
  </si>
  <si>
    <t>Change in annual funding from 1997-2010</t>
  </si>
  <si>
    <t>Overall</t>
  </si>
  <si>
    <t>Mean annual funding 2011-2013</t>
  </si>
  <si>
    <t>Mean annual funding 1997-2010</t>
  </si>
  <si>
    <t>Number of awards 2011-2013</t>
  </si>
  <si>
    <t>744286 (1360777)</t>
  </si>
  <si>
    <t>315918 (156283-779794)</t>
  </si>
  <si>
    <t>Cross-disicplinary</t>
  </si>
  <si>
    <t>574763 (975382)</t>
  </si>
  <si>
    <t>302301 (158162-603102)</t>
  </si>
  <si>
    <t>1214304 (1766419)</t>
  </si>
  <si>
    <t>796308 (141110-1038689)</t>
  </si>
  <si>
    <t>1138069 (1683200)</t>
  </si>
  <si>
    <t>654901 (232006-1457777)</t>
  </si>
  <si>
    <t>811665 (1705974)</t>
  </si>
  <si>
    <t>290035 (123124-831211)</t>
  </si>
  <si>
    <t>2151222 (2415796)</t>
  </si>
  <si>
    <t>1227955 (202669-3500000)</t>
  </si>
  <si>
    <t>Investment 1997-2013</t>
  </si>
  <si>
    <t>Investment 2011-2013</t>
  </si>
  <si>
    <t>Number of awards</t>
  </si>
  <si>
    <t>Sum investment (£)</t>
  </si>
  <si>
    <t>Total funding (£)</t>
  </si>
  <si>
    <t>Percentage of 2011-2013 total</t>
  </si>
  <si>
    <t>503524 (1412776)</t>
  </si>
  <si>
    <t>192143 (63189-418015)</t>
  </si>
  <si>
    <t>456859 (929978)</t>
  </si>
  <si>
    <t>215452 (87619-425293)</t>
  </si>
  <si>
    <t>1114595 (4033710)</t>
  </si>
  <si>
    <t>261863 (84494-948960)</t>
  </si>
  <si>
    <t>566999 (1038575)</t>
  </si>
  <si>
    <t>196778 (59916-587960)</t>
  </si>
  <si>
    <t>506343 (1865347)</t>
  </si>
  <si>
    <t>112767 (24473-325534)</t>
  </si>
  <si>
    <t>Cross-disicplinary*</t>
  </si>
  <si>
    <t>* Cross-disciplinary category so far only applied to 2011-2013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</si>
</sst>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&quot;£&quot;#,##0"/>
    <numFmt numFmtId="165" formatCode="0.0%"/>
    <numFmt numFmtId="166" formatCode="&quot;£&quot;#,##0.00"/>
    <numFmt numFmtId="167" formatCode="&quot;£&quot;#,##0;[Red]&quot;£&quot;#,##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164" fontId="0" fillId="0" borderId="0" xfId="0" applyNumberFormat="1"/>
    <xf numFmtId="1" fontId="0" fillId="0" borderId="0" xfId="0" applyNumberFormat="1"/>
    <xf numFmtId="0" fontId="0" fillId="0" borderId="0" xfId="0" applyFont="1"/>
    <xf numFmtId="0" fontId="0" fillId="0" borderId="0" xfId="0" applyAlignment="1">
      <alignment vertical="top" wrapText="1"/>
    </xf>
    <xf numFmtId="166" fontId="0" fillId="0" borderId="0" xfId="0" applyNumberFormat="1"/>
    <xf numFmtId="0" fontId="5" fillId="0" borderId="0" xfId="0" applyFont="1" applyAlignment="1">
      <alignment vertical="top" wrapText="1"/>
    </xf>
    <xf numFmtId="164" fontId="5" fillId="0" borderId="0" xfId="0" applyNumberFormat="1" applyFont="1" applyAlignment="1">
      <alignment vertical="top" wrapText="1"/>
    </xf>
    <xf numFmtId="0" fontId="6" fillId="0" borderId="0" xfId="0" applyFont="1"/>
    <xf numFmtId="0" fontId="5" fillId="0" borderId="0" xfId="0" applyFont="1"/>
    <xf numFmtId="164" fontId="5" fillId="0" borderId="0" xfId="0" applyNumberFormat="1" applyFont="1"/>
    <xf numFmtId="164" fontId="6" fillId="0" borderId="0" xfId="0" applyNumberFormat="1" applyFont="1"/>
    <xf numFmtId="164" fontId="6" fillId="0" borderId="0" xfId="0" applyNumberFormat="1" applyFont="1" applyAlignment="1">
      <alignment vertical="center"/>
    </xf>
    <xf numFmtId="167" fontId="6" fillId="0" borderId="0" xfId="0" applyNumberFormat="1" applyFont="1"/>
    <xf numFmtId="165" fontId="6" fillId="0" borderId="0" xfId="0" applyNumberFormat="1" applyFont="1"/>
    <xf numFmtId="10" fontId="6" fillId="0" borderId="0" xfId="21" applyNumberFormat="1" applyFont="1"/>
    <xf numFmtId="0" fontId="6" fillId="0" borderId="0" xfId="0" applyFont="1" applyAlignment="1">
      <alignment vertical="center"/>
    </xf>
    <xf numFmtId="166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0" fontId="0" fillId="0" borderId="0" xfId="0" applyAlignment="1">
      <alignment vertical="top" wrapText="1"/>
    </xf>
    <xf numFmtId="0" fontId="7" fillId="0" borderId="1" xfId="0" applyFont="1" applyBorder="1"/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7" fillId="0" borderId="4" xfId="0" applyFont="1" applyBorder="1"/>
    <xf numFmtId="0" fontId="8" fillId="0" borderId="0" xfId="0" applyFont="1" applyBorder="1" applyAlignment="1">
      <alignment vertical="top" wrapText="1"/>
    </xf>
    <xf numFmtId="164" fontId="8" fillId="0" borderId="0" xfId="0" applyNumberFormat="1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9" fillId="2" borderId="4" xfId="0" applyFont="1" applyFill="1" applyBorder="1" applyAlignment="1">
      <alignment vertical="top" wrapText="1"/>
    </xf>
    <xf numFmtId="164" fontId="9" fillId="2" borderId="0" xfId="0" applyNumberFormat="1" applyFont="1" applyFill="1" applyBorder="1" applyAlignment="1">
      <alignment vertical="top" wrapText="1"/>
    </xf>
    <xf numFmtId="164" fontId="9" fillId="2" borderId="5" xfId="0" applyNumberFormat="1" applyFont="1" applyFill="1" applyBorder="1" applyAlignment="1">
      <alignment vertical="top" wrapText="1"/>
    </xf>
    <xf numFmtId="0" fontId="7" fillId="0" borderId="0" xfId="0" applyFont="1" applyBorder="1"/>
    <xf numFmtId="164" fontId="7" fillId="0" borderId="0" xfId="0" applyNumberFormat="1" applyFont="1" applyBorder="1"/>
    <xf numFmtId="0" fontId="7" fillId="0" borderId="5" xfId="0" applyFont="1" applyBorder="1"/>
    <xf numFmtId="166" fontId="7" fillId="0" borderId="0" xfId="0" applyNumberFormat="1" applyFont="1" applyBorder="1"/>
    <xf numFmtId="3" fontId="7" fillId="0" borderId="0" xfId="0" applyNumberFormat="1" applyFont="1" applyBorder="1"/>
    <xf numFmtId="0" fontId="10" fillId="2" borderId="4" xfId="0" applyFont="1" applyFill="1" applyBorder="1"/>
    <xf numFmtId="164" fontId="10" fillId="2" borderId="0" xfId="0" applyNumberFormat="1" applyFont="1" applyFill="1" applyBorder="1"/>
    <xf numFmtId="3" fontId="10" fillId="2" borderId="0" xfId="0" applyNumberFormat="1" applyFont="1" applyFill="1" applyBorder="1" applyAlignment="1">
      <alignment vertical="center"/>
    </xf>
    <xf numFmtId="164" fontId="10" fillId="2" borderId="5" xfId="0" applyNumberFormat="1" applyFont="1" applyFill="1" applyBorder="1"/>
    <xf numFmtId="10" fontId="7" fillId="0" borderId="0" xfId="21" applyNumberFormat="1" applyFont="1" applyBorder="1"/>
    <xf numFmtId="10" fontId="7" fillId="0" borderId="5" xfId="21" applyNumberFormat="1" applyFont="1" applyBorder="1"/>
    <xf numFmtId="0" fontId="7" fillId="0" borderId="6" xfId="0" applyFont="1" applyBorder="1"/>
    <xf numFmtId="10" fontId="7" fillId="0" borderId="7" xfId="21" applyNumberFormat="1" applyFont="1" applyBorder="1"/>
    <xf numFmtId="10" fontId="7" fillId="0" borderId="8" xfId="21" applyNumberFormat="1" applyFont="1" applyBorder="1"/>
    <xf numFmtId="0" fontId="7" fillId="0" borderId="4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/>
    <xf numFmtId="0" fontId="7" fillId="0" borderId="8" xfId="0" applyFont="1" applyBorder="1"/>
    <xf numFmtId="3" fontId="7" fillId="0" borderId="7" xfId="0" applyNumberFormat="1" applyFont="1" applyBorder="1"/>
    <xf numFmtId="165" fontId="7" fillId="0" borderId="0" xfId="0" applyNumberFormat="1" applyFont="1" applyBorder="1"/>
    <xf numFmtId="165" fontId="7" fillId="0" borderId="7" xfId="0" applyNumberFormat="1" applyFont="1" applyBorder="1"/>
  </cellXfs>
  <cellStyles count="24">
    <cellStyle name="Comma" xfId="21" builtinId="3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3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2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A15" sqref="A15"/>
    </sheetView>
  </sheetViews>
  <sheetFormatPr defaultRowHeight="14.4" x14ac:dyDescent="0.3"/>
  <cols>
    <col min="1" max="1" width="17.88671875" customWidth="1"/>
    <col min="3" max="3" width="11.88671875" customWidth="1"/>
    <col min="4" max="4" width="12.6640625" bestFit="1" customWidth="1"/>
    <col min="5" max="5" width="12.5546875" customWidth="1"/>
    <col min="6" max="6" width="17" bestFit="1" customWidth="1"/>
    <col min="7" max="7" width="24" customWidth="1"/>
    <col min="8" max="8" width="10" customWidth="1"/>
    <col min="9" max="9" width="11.21875" customWidth="1"/>
    <col min="10" max="10" width="13.33203125" customWidth="1"/>
    <col min="11" max="12" width="14" customWidth="1"/>
  </cols>
  <sheetData>
    <row r="1" spans="1:11" x14ac:dyDescent="0.3">
      <c r="A1" s="21"/>
      <c r="B1" s="22" t="s">
        <v>28</v>
      </c>
      <c r="C1" s="22"/>
      <c r="D1" s="22"/>
      <c r="E1" s="22"/>
      <c r="F1" s="22"/>
      <c r="G1" s="23"/>
      <c r="H1" s="24" t="s">
        <v>29</v>
      </c>
      <c r="I1" s="25"/>
      <c r="J1" s="25"/>
      <c r="K1" s="26"/>
    </row>
    <row r="2" spans="1:11" ht="39.6" x14ac:dyDescent="0.3">
      <c r="A2" s="27"/>
      <c r="B2" s="28" t="s">
        <v>30</v>
      </c>
      <c r="C2" s="28" t="s">
        <v>4</v>
      </c>
      <c r="D2" s="29" t="s">
        <v>31</v>
      </c>
      <c r="E2" s="28" t="s">
        <v>4</v>
      </c>
      <c r="F2" s="28" t="s">
        <v>2</v>
      </c>
      <c r="G2" s="30" t="s">
        <v>3</v>
      </c>
      <c r="H2" s="31" t="s">
        <v>14</v>
      </c>
      <c r="I2" s="32" t="s">
        <v>4</v>
      </c>
      <c r="J2" s="32" t="s">
        <v>32</v>
      </c>
      <c r="K2" s="33" t="s">
        <v>33</v>
      </c>
    </row>
    <row r="3" spans="1:11" x14ac:dyDescent="0.3">
      <c r="A3" s="27"/>
      <c r="B3" s="34"/>
      <c r="C3" s="34"/>
      <c r="D3" s="35"/>
      <c r="E3" s="35"/>
      <c r="F3" s="35"/>
      <c r="G3" s="36"/>
      <c r="H3" s="27"/>
      <c r="I3" s="34"/>
      <c r="J3" s="37"/>
      <c r="K3" s="36"/>
    </row>
    <row r="4" spans="1:11" x14ac:dyDescent="0.3">
      <c r="A4" s="27" t="s">
        <v>11</v>
      </c>
      <c r="B4" s="34">
        <v>7398</v>
      </c>
      <c r="C4" s="34" t="s">
        <v>1</v>
      </c>
      <c r="D4" s="38">
        <v>3725073507</v>
      </c>
      <c r="E4" s="34" t="s">
        <v>1</v>
      </c>
      <c r="F4" s="34" t="s">
        <v>34</v>
      </c>
      <c r="G4" s="36" t="s">
        <v>35</v>
      </c>
      <c r="H4" s="39">
        <v>1232</v>
      </c>
      <c r="I4" s="40" t="s">
        <v>1</v>
      </c>
      <c r="J4" s="41">
        <v>916960747</v>
      </c>
      <c r="K4" s="42" t="s">
        <v>1</v>
      </c>
    </row>
    <row r="5" spans="1:11" x14ac:dyDescent="0.3">
      <c r="A5" s="27"/>
      <c r="B5" s="34"/>
      <c r="C5" s="34"/>
      <c r="D5" s="34"/>
      <c r="E5" s="34"/>
      <c r="F5" s="34"/>
      <c r="G5" s="36"/>
      <c r="H5" s="27"/>
      <c r="I5" s="34"/>
      <c r="J5" s="34"/>
      <c r="K5" s="36"/>
    </row>
    <row r="6" spans="1:11" x14ac:dyDescent="0.3">
      <c r="A6" s="48" t="s">
        <v>6</v>
      </c>
      <c r="B6" s="34">
        <v>4844</v>
      </c>
      <c r="C6" s="53">
        <f>B6/B4</f>
        <v>0.65477155988104896</v>
      </c>
      <c r="D6" s="38">
        <v>2213027614</v>
      </c>
      <c r="E6" s="53">
        <f>D6/D4</f>
        <v>0.59408964946366094</v>
      </c>
      <c r="F6" s="34" t="s">
        <v>36</v>
      </c>
      <c r="G6" s="36" t="s">
        <v>37</v>
      </c>
      <c r="H6" s="27">
        <v>806</v>
      </c>
      <c r="I6" s="43">
        <f>H6/H4</f>
        <v>0.65422077922077926</v>
      </c>
      <c r="J6" s="38">
        <v>463258960</v>
      </c>
      <c r="K6" s="44">
        <f>(J6/J4)</f>
        <v>0.50521133158167786</v>
      </c>
    </row>
    <row r="7" spans="1:11" x14ac:dyDescent="0.3">
      <c r="A7" s="27" t="s">
        <v>7</v>
      </c>
      <c r="B7" s="34">
        <v>186</v>
      </c>
      <c r="C7" s="53">
        <f>B7/B4</f>
        <v>2.5141930251419302E-2</v>
      </c>
      <c r="D7" s="38">
        <v>207314699</v>
      </c>
      <c r="E7" s="53">
        <f>D7/D4</f>
        <v>5.5653854510635301E-2</v>
      </c>
      <c r="F7" s="34" t="s">
        <v>38</v>
      </c>
      <c r="G7" s="36" t="s">
        <v>39</v>
      </c>
      <c r="H7" s="27">
        <v>41</v>
      </c>
      <c r="I7" s="43">
        <f>H7/H4</f>
        <v>3.3279220779220776E-2</v>
      </c>
      <c r="J7" s="38">
        <v>49786479</v>
      </c>
      <c r="K7" s="44">
        <f>(J7/J4)</f>
        <v>5.4295103866643483E-2</v>
      </c>
    </row>
    <row r="8" spans="1:11" x14ac:dyDescent="0.3">
      <c r="A8" s="48" t="s">
        <v>8</v>
      </c>
      <c r="B8" s="34">
        <v>414</v>
      </c>
      <c r="C8" s="53">
        <f>B8/B4</f>
        <v>5.5961070559610707E-2</v>
      </c>
      <c r="D8" s="38">
        <v>234737619</v>
      </c>
      <c r="E8" s="53">
        <f>D8/D4</f>
        <v>6.3015566956971733E-2</v>
      </c>
      <c r="F8" s="34" t="s">
        <v>40</v>
      </c>
      <c r="G8" s="36" t="s">
        <v>41</v>
      </c>
      <c r="H8" s="27">
        <v>79</v>
      </c>
      <c r="I8" s="43">
        <f>H8/H4</f>
        <v>6.4123376623376624E-2</v>
      </c>
      <c r="J8" s="38">
        <v>89907477</v>
      </c>
      <c r="K8" s="44">
        <f>(J8/J4)</f>
        <v>9.8049428281579434E-2</v>
      </c>
    </row>
    <row r="9" spans="1:11" x14ac:dyDescent="0.3">
      <c r="A9" s="27" t="s">
        <v>9</v>
      </c>
      <c r="B9" s="34">
        <v>1905</v>
      </c>
      <c r="C9" s="53">
        <f>B9/B4</f>
        <v>0.25750202757502028</v>
      </c>
      <c r="D9" s="38">
        <v>964583702</v>
      </c>
      <c r="E9" s="53">
        <f>D9/D4</f>
        <v>0.2589435349899526</v>
      </c>
      <c r="F9" s="34" t="s">
        <v>42</v>
      </c>
      <c r="G9" s="36" t="s">
        <v>43</v>
      </c>
      <c r="H9" s="27">
        <v>257</v>
      </c>
      <c r="I9" s="43">
        <f>H9/H4</f>
        <v>0.2086038961038961</v>
      </c>
      <c r="J9" s="38">
        <v>208597958</v>
      </c>
      <c r="K9" s="44">
        <f>(J9/J4)</f>
        <v>0.22748842704823002</v>
      </c>
    </row>
    <row r="10" spans="1:11" ht="15" thickBot="1" x14ac:dyDescent="0.35">
      <c r="A10" s="49" t="s">
        <v>44</v>
      </c>
      <c r="B10" s="50">
        <v>49</v>
      </c>
      <c r="C10" s="54">
        <f>B10/B4</f>
        <v>6.6234117329007844E-3</v>
      </c>
      <c r="D10" s="52">
        <v>105409871</v>
      </c>
      <c r="E10" s="54">
        <f>D10/D4</f>
        <v>2.8297393541877294E-2</v>
      </c>
      <c r="F10" s="50" t="s">
        <v>26</v>
      </c>
      <c r="G10" s="51" t="s">
        <v>27</v>
      </c>
      <c r="H10" s="45">
        <v>49</v>
      </c>
      <c r="I10" s="46">
        <f>H10/H4</f>
        <v>3.9772727272727272E-2</v>
      </c>
      <c r="J10" s="52">
        <v>105409871</v>
      </c>
      <c r="K10" s="47">
        <f>(J10/J4)</f>
        <v>0.11495570704075078</v>
      </c>
    </row>
    <row r="13" spans="1:11" x14ac:dyDescent="0.3">
      <c r="A13" t="s">
        <v>45</v>
      </c>
    </row>
  </sheetData>
  <mergeCells count="2">
    <mergeCell ref="B1:G1"/>
    <mergeCell ref="H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workbookViewId="0">
      <pane ySplit="2" topLeftCell="A3" activePane="bottomLeft" state="frozen"/>
      <selection pane="bottomLeft" activeCell="F9" sqref="F9:G9"/>
    </sheetView>
  </sheetViews>
  <sheetFormatPr defaultColWidth="8.77734375" defaultRowHeight="14.4" x14ac:dyDescent="0.3"/>
  <cols>
    <col min="1" max="1" width="24" customWidth="1"/>
    <col min="2" max="2" width="9.109375" customWidth="1"/>
    <col min="3" max="3" width="12.6640625" style="2" customWidth="1"/>
    <col min="4" max="4" width="15.6640625" style="2" customWidth="1"/>
    <col min="5" max="5" width="11.6640625" style="2" customWidth="1"/>
    <col min="6" max="6" width="16.5546875" customWidth="1"/>
    <col min="7" max="7" width="23.6640625" customWidth="1"/>
    <col min="8" max="10" width="20.109375" customWidth="1"/>
    <col min="11" max="11" width="12.33203125" customWidth="1"/>
    <col min="12" max="12" width="10.109375" bestFit="1" customWidth="1"/>
    <col min="13" max="13" width="12.77734375" bestFit="1" customWidth="1"/>
    <col min="14" max="14" width="10.109375" bestFit="1" customWidth="1"/>
    <col min="15" max="15" width="11.44140625" customWidth="1"/>
    <col min="16" max="16" width="10.109375" bestFit="1" customWidth="1"/>
    <col min="17" max="17" width="9.109375" customWidth="1"/>
    <col min="18" max="18" width="15.6640625" customWidth="1"/>
  </cols>
  <sheetData>
    <row r="1" spans="1:20" s="5" customFormat="1" ht="30.6" x14ac:dyDescent="0.3">
      <c r="A1" s="7" t="s">
        <v>0</v>
      </c>
      <c r="B1" s="7" t="s">
        <v>14</v>
      </c>
      <c r="C1" s="8" t="s">
        <v>4</v>
      </c>
      <c r="D1" s="8" t="s">
        <v>5</v>
      </c>
      <c r="E1" s="8" t="s">
        <v>4</v>
      </c>
      <c r="F1" s="7" t="s">
        <v>2</v>
      </c>
      <c r="G1" s="7" t="s">
        <v>3</v>
      </c>
      <c r="H1" s="7" t="s">
        <v>12</v>
      </c>
      <c r="I1" s="7" t="s">
        <v>13</v>
      </c>
      <c r="J1" s="7" t="s">
        <v>10</v>
      </c>
      <c r="Q1" s="20"/>
      <c r="R1" s="20"/>
      <c r="S1" s="20"/>
      <c r="T1" s="20"/>
    </row>
    <row r="2" spans="1:20" x14ac:dyDescent="0.3">
      <c r="A2" s="9"/>
      <c r="B2" s="10"/>
      <c r="C2" s="11"/>
      <c r="D2" s="11"/>
      <c r="E2" s="11"/>
      <c r="F2" s="10"/>
      <c r="G2" s="10"/>
      <c r="H2" s="10"/>
      <c r="I2" s="10"/>
      <c r="J2" s="10"/>
      <c r="Q2" s="1"/>
      <c r="R2" s="1"/>
    </row>
    <row r="3" spans="1:20" s="4" customFormat="1" x14ac:dyDescent="0.3">
      <c r="A3" s="9" t="s">
        <v>11</v>
      </c>
      <c r="B3" s="9">
        <v>1232</v>
      </c>
      <c r="C3" s="12" t="s">
        <v>1</v>
      </c>
      <c r="D3" s="13">
        <v>916960747</v>
      </c>
      <c r="E3" s="12" t="s">
        <v>1</v>
      </c>
      <c r="F3" s="12" t="s">
        <v>15</v>
      </c>
      <c r="G3" s="12" t="s">
        <v>16</v>
      </c>
      <c r="H3" s="12">
        <f>D3/3</f>
        <v>305653582.33333331</v>
      </c>
      <c r="I3" s="14">
        <v>200570197.42857143</v>
      </c>
      <c r="J3" s="15">
        <f>(H3-I3)/I3</f>
        <v>0.52392322614223363</v>
      </c>
      <c r="Q3" s="3"/>
      <c r="R3" s="2"/>
    </row>
    <row r="4" spans="1:20" x14ac:dyDescent="0.3">
      <c r="A4" s="9"/>
      <c r="B4" s="9"/>
      <c r="C4" s="16"/>
      <c r="D4" s="12"/>
      <c r="E4" s="16"/>
      <c r="F4" s="9"/>
      <c r="G4" s="9"/>
      <c r="H4" s="12"/>
      <c r="I4" s="9"/>
      <c r="J4" s="15"/>
    </row>
    <row r="5" spans="1:20" x14ac:dyDescent="0.3">
      <c r="A5" s="17" t="s">
        <v>6</v>
      </c>
      <c r="B5" s="9">
        <v>806</v>
      </c>
      <c r="C5" s="16">
        <f>B5/B3</f>
        <v>0.65422077922077926</v>
      </c>
      <c r="D5" s="12">
        <v>463258960</v>
      </c>
      <c r="E5" s="16">
        <f>(D5/D3)</f>
        <v>0.50521133158167786</v>
      </c>
      <c r="F5" s="9" t="s">
        <v>18</v>
      </c>
      <c r="G5" s="9" t="s">
        <v>19</v>
      </c>
      <c r="H5" s="12">
        <f t="shared" ref="H5:H9" si="0">D5/3</f>
        <v>154419653.33333334</v>
      </c>
      <c r="I5" s="12">
        <v>124974189.85714285</v>
      </c>
      <c r="J5" s="15">
        <f>(H5-I5)/I5</f>
        <v>0.2356123573183343</v>
      </c>
    </row>
    <row r="6" spans="1:20" x14ac:dyDescent="0.3">
      <c r="A6" s="9" t="s">
        <v>7</v>
      </c>
      <c r="B6" s="9">
        <v>41</v>
      </c>
      <c r="C6" s="16">
        <f>B6/B3</f>
        <v>3.3279220779220776E-2</v>
      </c>
      <c r="D6" s="12">
        <v>49786479</v>
      </c>
      <c r="E6" s="16">
        <f>(D6/D3)</f>
        <v>5.4295103866643483E-2</v>
      </c>
      <c r="F6" s="9" t="s">
        <v>20</v>
      </c>
      <c r="G6" s="9" t="s">
        <v>21</v>
      </c>
      <c r="H6" s="12">
        <f t="shared" si="0"/>
        <v>16595493</v>
      </c>
      <c r="I6" s="12">
        <v>11252015.714285715</v>
      </c>
      <c r="J6" s="15">
        <f>(H6-I6)/I6</f>
        <v>0.47489067038274152</v>
      </c>
    </row>
    <row r="7" spans="1:20" x14ac:dyDescent="0.3">
      <c r="A7" s="17" t="s">
        <v>8</v>
      </c>
      <c r="B7" s="9">
        <v>79</v>
      </c>
      <c r="C7" s="16">
        <f>B7/B3</f>
        <v>6.4123376623376624E-2</v>
      </c>
      <c r="D7" s="12">
        <v>89907477</v>
      </c>
      <c r="E7" s="16">
        <f>(D7/D3)</f>
        <v>9.8049428281579434E-2</v>
      </c>
      <c r="F7" s="9" t="s">
        <v>22</v>
      </c>
      <c r="G7" s="9" t="s">
        <v>23</v>
      </c>
      <c r="H7" s="12">
        <f t="shared" si="0"/>
        <v>29969159</v>
      </c>
      <c r="I7" s="12">
        <v>10345010.142857144</v>
      </c>
      <c r="J7" s="15">
        <f>(H7-I7)/I7</f>
        <v>1.8969675801325943</v>
      </c>
    </row>
    <row r="8" spans="1:20" x14ac:dyDescent="0.3">
      <c r="A8" s="9" t="s">
        <v>9</v>
      </c>
      <c r="B8" s="9">
        <v>257</v>
      </c>
      <c r="C8" s="16">
        <f>B8/B3</f>
        <v>0.2086038961038961</v>
      </c>
      <c r="D8" s="12">
        <v>208597958</v>
      </c>
      <c r="E8" s="16">
        <f>(D8/D3)</f>
        <v>0.22748842704823002</v>
      </c>
      <c r="F8" s="9" t="s">
        <v>24</v>
      </c>
      <c r="G8" s="9" t="s">
        <v>25</v>
      </c>
      <c r="H8" s="12">
        <f t="shared" si="0"/>
        <v>69532652.666666672</v>
      </c>
      <c r="I8" s="12">
        <v>53998981.714285716</v>
      </c>
      <c r="J8" s="15">
        <f>(H8-I8)/I8</f>
        <v>0.28766599775105461</v>
      </c>
    </row>
    <row r="9" spans="1:20" x14ac:dyDescent="0.3">
      <c r="A9" s="17" t="s">
        <v>17</v>
      </c>
      <c r="B9" s="9">
        <v>49</v>
      </c>
      <c r="C9" s="16">
        <f>B9/B3</f>
        <v>3.9772727272727272E-2</v>
      </c>
      <c r="D9" s="12">
        <v>105409871</v>
      </c>
      <c r="E9" s="16">
        <f>(D9/D3)</f>
        <v>0.11495570704075078</v>
      </c>
      <c r="F9" s="9" t="s">
        <v>26</v>
      </c>
      <c r="G9" s="9" t="s">
        <v>27</v>
      </c>
      <c r="H9" s="12">
        <f t="shared" si="0"/>
        <v>35136623.666666664</v>
      </c>
      <c r="I9" s="18" t="s">
        <v>1</v>
      </c>
      <c r="J9" s="19" t="s">
        <v>1</v>
      </c>
    </row>
    <row r="10" spans="1:20" x14ac:dyDescent="0.3">
      <c r="I10" s="6"/>
    </row>
    <row r="11" spans="1:20" x14ac:dyDescent="0.3">
      <c r="I11" s="6"/>
    </row>
    <row r="12" spans="1:20" x14ac:dyDescent="0.3">
      <c r="I12" s="6"/>
    </row>
    <row r="13" spans="1:20" x14ac:dyDescent="0.3">
      <c r="G13" s="6"/>
      <c r="I13" s="6"/>
    </row>
    <row r="14" spans="1:20" x14ac:dyDescent="0.3">
      <c r="G14" s="6"/>
      <c r="I14" s="6"/>
    </row>
    <row r="15" spans="1:20" x14ac:dyDescent="0.3">
      <c r="I15" s="6"/>
    </row>
  </sheetData>
  <sortState ref="A5:AH19">
    <sortCondition descending="1" ref="D5:D19"/>
  </sortState>
  <mergeCells count="1">
    <mergeCell ref="Q1:T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1997-2013</vt:lpstr>
      <vt:lpstr>2011-2013</vt:lpstr>
    </vt:vector>
  </TitlesOfParts>
  <Company>UCL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G Head</dc:creator>
  <cp:lastModifiedBy>Michael Head</cp:lastModifiedBy>
  <cp:lastPrinted>2013-11-04T20:04:01Z</cp:lastPrinted>
  <dcterms:created xsi:type="dcterms:W3CDTF">2013-06-13T14:34:00Z</dcterms:created>
  <dcterms:modified xsi:type="dcterms:W3CDTF">2015-09-16T17:14:31Z</dcterms:modified>
</cp:coreProperties>
</file>