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ropbox\ResIn work\Update to 2013 data\Update summary paper\EBioMed submission\"/>
    </mc:Choice>
  </mc:AlternateContent>
  <bookViews>
    <workbookView xWindow="0" yWindow="0" windowWidth="23040" windowHeight="6240"/>
  </bookViews>
  <sheets>
    <sheet name="1997-2013" sheetId="1" r:id="rId1"/>
    <sheet name="2011-2013 data" sheetId="2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K12" i="1"/>
  <c r="K11" i="1"/>
  <c r="K10" i="1"/>
  <c r="K9" i="1"/>
  <c r="K8" i="1"/>
  <c r="K7" i="1"/>
  <c r="K6" i="1"/>
  <c r="I12" i="1"/>
  <c r="I11" i="1"/>
  <c r="I10" i="1"/>
  <c r="I9" i="1"/>
  <c r="I8" i="1"/>
  <c r="I7" i="1"/>
  <c r="I6" i="1"/>
  <c r="C12" i="1"/>
  <c r="C10" i="1"/>
  <c r="C9" i="1"/>
  <c r="C8" i="1"/>
  <c r="C7" i="1"/>
  <c r="C6" i="1"/>
  <c r="E12" i="1"/>
  <c r="E10" i="1"/>
  <c r="E9" i="1"/>
  <c r="E8" i="1"/>
  <c r="E7" i="1"/>
  <c r="E6" i="1"/>
  <c r="E11" i="1"/>
  <c r="H3" i="2"/>
  <c r="J3" i="2"/>
  <c r="C5" i="2"/>
  <c r="E5" i="2"/>
  <c r="H5" i="2"/>
  <c r="J5" i="2"/>
  <c r="C6" i="2"/>
  <c r="E6" i="2"/>
  <c r="H6" i="2"/>
  <c r="J6" i="2"/>
  <c r="C7" i="2"/>
  <c r="E7" i="2"/>
  <c r="H7" i="2"/>
  <c r="J7" i="2"/>
  <c r="C8" i="2"/>
  <c r="E8" i="2"/>
  <c r="H8" i="2"/>
  <c r="J8" i="2"/>
  <c r="C9" i="2"/>
  <c r="E9" i="2"/>
  <c r="H9" i="2"/>
  <c r="J9" i="2"/>
  <c r="C10" i="2"/>
  <c r="E10" i="2"/>
  <c r="H10" i="2"/>
  <c r="J10" i="2"/>
  <c r="C11" i="2"/>
  <c r="E11" i="2"/>
  <c r="H11" i="2"/>
  <c r="J11" i="2"/>
</calcChain>
</file>

<file path=xl/sharedStrings.xml><?xml version="1.0" encoding="utf-8"?>
<sst xmlns="http://schemas.openxmlformats.org/spreadsheetml/2006/main" count="76" uniqueCount="56">
  <si>
    <t>Disease</t>
  </si>
  <si>
    <t>n/a</t>
  </si>
  <si>
    <t>Mean  award, £ (SD)</t>
  </si>
  <si>
    <t>Median award, £  (IQR)</t>
  </si>
  <si>
    <t>Percentage of total</t>
  </si>
  <si>
    <t>Total funding 2011-2013</t>
  </si>
  <si>
    <t>Change in annual funding from 1997-2010</t>
  </si>
  <si>
    <t>Overall</t>
  </si>
  <si>
    <t>Mean annual funding 2011-2013</t>
  </si>
  <si>
    <t>Mean annual funding 1997-2010</t>
  </si>
  <si>
    <t>Number of awards 2011-2013</t>
  </si>
  <si>
    <t>744286 (1360777)</t>
  </si>
  <si>
    <t>315918 (156283-779794)</t>
  </si>
  <si>
    <t>BBSRC</t>
  </si>
  <si>
    <t>Wellcome Trust</t>
  </si>
  <si>
    <t>Bill and Melinda Gates Foundation</t>
  </si>
  <si>
    <t>European Commission</t>
  </si>
  <si>
    <t>Medical Research Council</t>
  </si>
  <si>
    <t>National Institute for Health Research</t>
  </si>
  <si>
    <t>Other</t>
  </si>
  <si>
    <t>338633 (229662)</t>
  </si>
  <si>
    <t>349581 (147731-457900)</t>
  </si>
  <si>
    <t>1087603 (1083457)</t>
  </si>
  <si>
    <t>744312 (189538-1457140)</t>
  </si>
  <si>
    <t>2002081 (3240244)</t>
  </si>
  <si>
    <t>256367 (174553-2050472)</t>
  </si>
  <si>
    <t>795525 (815784)</t>
  </si>
  <si>
    <t>471508 (293486-1023349)</t>
  </si>
  <si>
    <t>898328 (1002381)</t>
  </si>
  <si>
    <t>359216 (249404-1434479)</t>
  </si>
  <si>
    <t>639299 (905352)</t>
  </si>
  <si>
    <t>263600 (158162-855546)</t>
  </si>
  <si>
    <t>488938 (1366654)</t>
  </si>
  <si>
    <t>116368 (23789-289491)</t>
  </si>
  <si>
    <t>Investment 1997-2013</t>
  </si>
  <si>
    <t>Investment 2011-2013</t>
  </si>
  <si>
    <t>Number of awards</t>
  </si>
  <si>
    <t>Percentage of 2011-2013 total</t>
  </si>
  <si>
    <t>503524 (1412776)</t>
  </si>
  <si>
    <t>192143 (63189-418015)</t>
  </si>
  <si>
    <t>Sum investment (£)</t>
  </si>
  <si>
    <t>Total funding (£)</t>
  </si>
  <si>
    <t>409188 (742601)</t>
  </si>
  <si>
    <t>190508 (80314-382115)</t>
  </si>
  <si>
    <t>347567 (359602)</t>
  </si>
  <si>
    <t>282785 (171795-420233)</t>
  </si>
  <si>
    <t>3178292 (6693189)</t>
  </si>
  <si>
    <t>960086 (414434-2517442)</t>
  </si>
  <si>
    <t>1505395 (2657399)</t>
  </si>
  <si>
    <t>433093 (155076-1626454)</t>
  </si>
  <si>
    <t>761210 (1009317)</t>
  </si>
  <si>
    <t>411100 (228102-816918)</t>
  </si>
  <si>
    <t>603535 (948987)</t>
  </si>
  <si>
    <t>257168 (109860-661884)</t>
  </si>
  <si>
    <t>252555 (1324834)</t>
  </si>
  <si>
    <t>67381 (13047-170954)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</si>
</sst>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£&quot;#,##0"/>
    <numFmt numFmtId="165" formatCode="0.0%"/>
    <numFmt numFmtId="166" formatCode="&quot;£&quot;#,##0.00"/>
    <numFmt numFmtId="167" formatCode="&quot;£&quot;#,##0;[Red]&quot;£&quot;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0" fontId="0" fillId="0" borderId="0" xfId="0" applyFont="1"/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6" fillId="0" borderId="0" xfId="0" applyFont="1"/>
    <xf numFmtId="0" fontId="5" fillId="0" borderId="0" xfId="0" applyFont="1"/>
    <xf numFmtId="164" fontId="5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Alignment="1">
      <alignment vertical="center"/>
    </xf>
    <xf numFmtId="167" fontId="6" fillId="0" borderId="0" xfId="0" applyNumberFormat="1" applyFont="1"/>
    <xf numFmtId="165" fontId="6" fillId="0" borderId="0" xfId="0" applyNumberFormat="1" applyFont="1"/>
    <xf numFmtId="10" fontId="6" fillId="0" borderId="0" xfId="21" applyNumberFormat="1" applyFont="1"/>
    <xf numFmtId="0" fontId="6" fillId="0" borderId="0" xfId="0" applyFont="1" applyAlignment="1">
      <alignment vertical="center"/>
    </xf>
    <xf numFmtId="166" fontId="6" fillId="0" borderId="0" xfId="0" applyNumberFormat="1" applyFont="1"/>
    <xf numFmtId="3" fontId="0" fillId="0" borderId="0" xfId="0" applyNumberFormat="1"/>
    <xf numFmtId="0" fontId="7" fillId="0" borderId="3" xfId="0" applyFont="1" applyBorder="1"/>
    <xf numFmtId="0" fontId="7" fillId="0" borderId="5" xfId="0" applyFont="1" applyBorder="1"/>
    <xf numFmtId="0" fontId="8" fillId="0" borderId="0" xfId="0" applyFont="1" applyBorder="1" applyAlignment="1">
      <alignment vertical="top" wrapText="1"/>
    </xf>
    <xf numFmtId="164" fontId="8" fillId="0" borderId="0" xfId="0" applyNumberFormat="1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9" fillId="2" borderId="5" xfId="0" applyFont="1" applyFill="1" applyBorder="1" applyAlignment="1">
      <alignment vertical="top" wrapText="1"/>
    </xf>
    <xf numFmtId="164" fontId="9" fillId="2" borderId="0" xfId="0" applyNumberFormat="1" applyFont="1" applyFill="1" applyBorder="1" applyAlignment="1">
      <alignment vertical="top" wrapText="1"/>
    </xf>
    <xf numFmtId="164" fontId="9" fillId="2" borderId="4" xfId="0" applyNumberFormat="1" applyFont="1" applyFill="1" applyBorder="1" applyAlignment="1">
      <alignment vertical="top" wrapText="1"/>
    </xf>
    <xf numFmtId="0" fontId="7" fillId="0" borderId="0" xfId="0" applyFont="1" applyBorder="1"/>
    <xf numFmtId="164" fontId="7" fillId="0" borderId="0" xfId="0" applyNumberFormat="1" applyFont="1" applyBorder="1"/>
    <xf numFmtId="0" fontId="7" fillId="0" borderId="4" xfId="0" applyFont="1" applyBorder="1"/>
    <xf numFmtId="166" fontId="7" fillId="0" borderId="0" xfId="0" applyNumberFormat="1" applyFont="1" applyBorder="1"/>
    <xf numFmtId="3" fontId="7" fillId="0" borderId="0" xfId="0" applyNumberFormat="1" applyFont="1" applyBorder="1"/>
    <xf numFmtId="0" fontId="10" fillId="2" borderId="5" xfId="0" applyFont="1" applyFill="1" applyBorder="1"/>
    <xf numFmtId="164" fontId="10" fillId="2" borderId="0" xfId="0" applyNumberFormat="1" applyFont="1" applyFill="1" applyBorder="1"/>
    <xf numFmtId="3" fontId="10" fillId="2" borderId="0" xfId="0" applyNumberFormat="1" applyFont="1" applyFill="1" applyBorder="1" applyAlignment="1">
      <alignment vertical="center"/>
    </xf>
    <xf numFmtId="164" fontId="10" fillId="2" borderId="4" xfId="0" applyNumberFormat="1" applyFont="1" applyFill="1" applyBorder="1"/>
    <xf numFmtId="166" fontId="7" fillId="0" borderId="5" xfId="0" applyNumberFormat="1" applyFont="1" applyBorder="1"/>
    <xf numFmtId="0" fontId="7" fillId="0" borderId="5" xfId="0" applyFont="1" applyBorder="1" applyAlignment="1">
      <alignment vertical="center"/>
    </xf>
    <xf numFmtId="165" fontId="7" fillId="0" borderId="0" xfId="0" applyNumberFormat="1" applyFont="1" applyBorder="1"/>
    <xf numFmtId="165" fontId="7" fillId="0" borderId="4" xfId="0" applyNumberFormat="1" applyFont="1" applyBorder="1"/>
    <xf numFmtId="0" fontId="7" fillId="0" borderId="0" xfId="0" applyFont="1" applyFill="1" applyBorder="1"/>
    <xf numFmtId="0" fontId="7" fillId="0" borderId="6" xfId="0" applyFont="1" applyBorder="1" applyAlignment="1">
      <alignment vertical="center"/>
    </xf>
    <xf numFmtId="0" fontId="7" fillId="0" borderId="7" xfId="0" applyFont="1" applyBorder="1"/>
    <xf numFmtId="3" fontId="7" fillId="0" borderId="7" xfId="0" applyNumberFormat="1" applyFont="1" applyBorder="1"/>
    <xf numFmtId="165" fontId="7" fillId="0" borderId="7" xfId="0" applyNumberFormat="1" applyFont="1" applyBorder="1"/>
    <xf numFmtId="164" fontId="7" fillId="0" borderId="7" xfId="0" applyNumberFormat="1" applyFont="1" applyBorder="1"/>
    <xf numFmtId="0" fontId="7" fillId="0" borderId="8" xfId="0" applyFont="1" applyBorder="1"/>
    <xf numFmtId="165" fontId="0" fillId="0" borderId="0" xfId="0" applyNumberFormat="1"/>
    <xf numFmtId="165" fontId="0" fillId="0" borderId="0" xfId="0" applyNumberFormat="1" applyFont="1"/>
    <xf numFmtId="0" fontId="7" fillId="0" borderId="6" xfId="0" applyFont="1" applyBorder="1"/>
    <xf numFmtId="165" fontId="7" fillId="0" borderId="8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</cellXfs>
  <cellStyles count="24">
    <cellStyle name="Comma" xfId="21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2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pane ySplit="1" topLeftCell="A2" activePane="bottomLeft" state="frozen"/>
      <selection pane="bottomLeft" activeCell="F8" sqref="F8"/>
    </sheetView>
  </sheetViews>
  <sheetFormatPr defaultColWidth="8.77734375" defaultRowHeight="14.4" x14ac:dyDescent="0.3"/>
  <cols>
    <col min="1" max="1" width="24" customWidth="1"/>
    <col min="2" max="2" width="9.109375" customWidth="1"/>
    <col min="3" max="3" width="10.6640625" customWidth="1"/>
    <col min="4" max="4" width="15.21875" style="2" customWidth="1"/>
    <col min="5" max="5" width="11.44140625" style="2" customWidth="1"/>
    <col min="6" max="6" width="18.21875" style="2" customWidth="1"/>
    <col min="7" max="7" width="22.88671875" bestFit="1" customWidth="1"/>
    <col min="8" max="8" width="14.44140625" customWidth="1"/>
    <col min="9" max="9" width="13.77734375" customWidth="1"/>
    <col min="10" max="11" width="20.109375" customWidth="1"/>
    <col min="12" max="12" width="12.33203125" customWidth="1"/>
    <col min="13" max="13" width="10.109375" bestFit="1" customWidth="1"/>
    <col min="14" max="14" width="12.77734375" bestFit="1" customWidth="1"/>
    <col min="15" max="15" width="10.109375" bestFit="1" customWidth="1"/>
    <col min="16" max="16" width="11.44140625" customWidth="1"/>
    <col min="17" max="17" width="10.109375" bestFit="1" customWidth="1"/>
    <col min="18" max="18" width="9.109375" customWidth="1"/>
    <col min="19" max="19" width="15.6640625" customWidth="1"/>
  </cols>
  <sheetData>
    <row r="1" spans="1:19" x14ac:dyDescent="0.3">
      <c r="A1" s="18"/>
      <c r="B1" s="50" t="s">
        <v>34</v>
      </c>
      <c r="C1" s="50"/>
      <c r="D1" s="50"/>
      <c r="E1" s="50"/>
      <c r="F1" s="50"/>
      <c r="G1" s="51"/>
      <c r="H1" s="52" t="s">
        <v>35</v>
      </c>
      <c r="I1" s="53"/>
      <c r="J1" s="53"/>
      <c r="K1" s="54"/>
      <c r="R1" s="1"/>
      <c r="S1" s="1"/>
    </row>
    <row r="2" spans="1:19" s="4" customFormat="1" ht="39.6" x14ac:dyDescent="0.3">
      <c r="A2" s="19"/>
      <c r="B2" s="20" t="s">
        <v>36</v>
      </c>
      <c r="C2" s="20" t="s">
        <v>4</v>
      </c>
      <c r="D2" s="21" t="s">
        <v>40</v>
      </c>
      <c r="E2" s="20" t="s">
        <v>4</v>
      </c>
      <c r="F2" s="20" t="s">
        <v>2</v>
      </c>
      <c r="G2" s="22" t="s">
        <v>3</v>
      </c>
      <c r="H2" s="23" t="s">
        <v>10</v>
      </c>
      <c r="I2" s="24" t="s">
        <v>4</v>
      </c>
      <c r="J2" s="24" t="s">
        <v>41</v>
      </c>
      <c r="K2" s="25" t="s">
        <v>37</v>
      </c>
      <c r="M2" s="47"/>
      <c r="R2" s="3"/>
      <c r="S2" s="2"/>
    </row>
    <row r="3" spans="1:19" x14ac:dyDescent="0.3">
      <c r="A3" s="19"/>
      <c r="B3" s="26"/>
      <c r="C3" s="26"/>
      <c r="D3" s="27"/>
      <c r="E3" s="27"/>
      <c r="F3" s="27"/>
      <c r="G3" s="28"/>
      <c r="H3" s="19"/>
      <c r="I3" s="26"/>
      <c r="J3" s="29"/>
      <c r="K3" s="28"/>
    </row>
    <row r="4" spans="1:19" x14ac:dyDescent="0.3">
      <c r="A4" s="19" t="s">
        <v>7</v>
      </c>
      <c r="B4" s="26">
        <v>7398</v>
      </c>
      <c r="C4" s="26" t="s">
        <v>1</v>
      </c>
      <c r="D4" s="30">
        <v>3725073507</v>
      </c>
      <c r="E4" s="26" t="s">
        <v>1</v>
      </c>
      <c r="F4" s="26" t="s">
        <v>38</v>
      </c>
      <c r="G4" s="28" t="s">
        <v>39</v>
      </c>
      <c r="H4" s="31">
        <v>1232</v>
      </c>
      <c r="I4" s="32" t="s">
        <v>1</v>
      </c>
      <c r="J4" s="33">
        <v>916960747</v>
      </c>
      <c r="K4" s="34" t="s">
        <v>1</v>
      </c>
    </row>
    <row r="5" spans="1:19" x14ac:dyDescent="0.3">
      <c r="A5" s="19"/>
      <c r="B5" s="26"/>
      <c r="C5" s="26"/>
      <c r="D5" s="30"/>
      <c r="E5" s="27"/>
      <c r="F5" s="27"/>
      <c r="G5" s="28"/>
      <c r="H5" s="35"/>
      <c r="I5" s="26"/>
      <c r="J5" s="30"/>
      <c r="K5" s="28"/>
    </row>
    <row r="6" spans="1:19" x14ac:dyDescent="0.3">
      <c r="A6" s="36" t="s">
        <v>13</v>
      </c>
      <c r="B6" s="26">
        <v>766</v>
      </c>
      <c r="C6" s="37">
        <f>B6/B4</f>
        <v>0.10354149770208164</v>
      </c>
      <c r="D6" s="30">
        <v>266236837</v>
      </c>
      <c r="E6" s="37">
        <f>D6/D4</f>
        <v>7.1471565997207581E-2</v>
      </c>
      <c r="F6" s="27" t="s">
        <v>44</v>
      </c>
      <c r="G6" s="28" t="s">
        <v>45</v>
      </c>
      <c r="H6" s="19">
        <v>188</v>
      </c>
      <c r="I6" s="37">
        <f>H6/H4</f>
        <v>0.15259740259740259</v>
      </c>
      <c r="J6" s="27">
        <v>63663023</v>
      </c>
      <c r="K6" s="38">
        <f>J6/J4</f>
        <v>6.9428296912692158E-2</v>
      </c>
    </row>
    <row r="7" spans="1:19" x14ac:dyDescent="0.3">
      <c r="A7" s="36" t="s">
        <v>15</v>
      </c>
      <c r="B7" s="26">
        <v>95</v>
      </c>
      <c r="C7" s="37">
        <f>B7/B4</f>
        <v>1.2841308461746418E-2</v>
      </c>
      <c r="D7" s="30">
        <v>301937699</v>
      </c>
      <c r="E7" s="37">
        <f>D7/D4</f>
        <v>8.1055500900213517E-2</v>
      </c>
      <c r="F7" s="27" t="s">
        <v>46</v>
      </c>
      <c r="G7" s="28" t="s">
        <v>47</v>
      </c>
      <c r="H7" s="19">
        <v>56</v>
      </c>
      <c r="I7" s="37">
        <f>H7/H4</f>
        <v>4.5454545454545456E-2</v>
      </c>
      <c r="J7" s="27">
        <v>60905742</v>
      </c>
      <c r="K7" s="38">
        <f>J7/J4</f>
        <v>6.6421318687047357E-2</v>
      </c>
    </row>
    <row r="8" spans="1:19" x14ac:dyDescent="0.3">
      <c r="A8" s="36" t="s">
        <v>16</v>
      </c>
      <c r="B8" s="39">
        <v>318</v>
      </c>
      <c r="C8" s="37">
        <f>B8/B4</f>
        <v>4.2984590429845905E-2</v>
      </c>
      <c r="D8" s="30">
        <v>478715618</v>
      </c>
      <c r="E8" s="37">
        <f>D8/D4</f>
        <v>0.12851172388958712</v>
      </c>
      <c r="F8" s="27" t="s">
        <v>48</v>
      </c>
      <c r="G8" s="28" t="s">
        <v>49</v>
      </c>
      <c r="H8" s="19">
        <v>99</v>
      </c>
      <c r="I8" s="37">
        <f>H8/H4</f>
        <v>8.0357142857142863E-2</v>
      </c>
      <c r="J8" s="27">
        <v>198206019</v>
      </c>
      <c r="K8" s="38">
        <f>J8/J4</f>
        <v>0.21615540212431797</v>
      </c>
    </row>
    <row r="9" spans="1:19" x14ac:dyDescent="0.3">
      <c r="A9" s="36" t="s">
        <v>17</v>
      </c>
      <c r="B9" s="39">
        <v>1215</v>
      </c>
      <c r="C9" s="37">
        <f>B9/B4</f>
        <v>0.16423357664233576</v>
      </c>
      <c r="D9" s="30">
        <v>924870514</v>
      </c>
      <c r="E9" s="37">
        <f>D9/D4</f>
        <v>0.24828248684543341</v>
      </c>
      <c r="F9" s="27" t="s">
        <v>50</v>
      </c>
      <c r="G9" s="28" t="s">
        <v>51</v>
      </c>
      <c r="H9" s="19">
        <v>253</v>
      </c>
      <c r="I9" s="37">
        <f>H9/H4</f>
        <v>0.20535714285714285</v>
      </c>
      <c r="J9" s="27">
        <v>201267863</v>
      </c>
      <c r="K9" s="38">
        <f>J9/J4</f>
        <v>0.21949452433867378</v>
      </c>
    </row>
    <row r="10" spans="1:19" x14ac:dyDescent="0.3">
      <c r="A10" s="36" t="s">
        <v>18</v>
      </c>
      <c r="B10" s="39">
        <v>375</v>
      </c>
      <c r="C10" s="37">
        <f>B10/B4</f>
        <v>5.0689375506893758E-2</v>
      </c>
      <c r="D10" s="30">
        <v>226325739</v>
      </c>
      <c r="E10" s="37">
        <f>D10/D4</f>
        <v>6.0757388699766136E-2</v>
      </c>
      <c r="F10" s="27" t="s">
        <v>52</v>
      </c>
      <c r="G10" s="28" t="s">
        <v>53</v>
      </c>
      <c r="H10" s="19">
        <v>90</v>
      </c>
      <c r="I10" s="37">
        <f>H10/H4</f>
        <v>7.3051948051948049E-2</v>
      </c>
      <c r="J10" s="27">
        <v>80849594</v>
      </c>
      <c r="K10" s="38">
        <f>J10/J4</f>
        <v>8.8171270432800763E-2</v>
      </c>
    </row>
    <row r="11" spans="1:19" x14ac:dyDescent="0.3">
      <c r="A11" s="19" t="s">
        <v>14</v>
      </c>
      <c r="B11" s="26">
        <v>2285</v>
      </c>
      <c r="C11" s="37">
        <f>B11/B4</f>
        <v>0.30886726142200593</v>
      </c>
      <c r="D11" s="30">
        <v>934996041</v>
      </c>
      <c r="E11" s="37">
        <f>D11/D4</f>
        <v>0.25100069548775217</v>
      </c>
      <c r="F11" s="27" t="s">
        <v>42</v>
      </c>
      <c r="G11" s="28" t="s">
        <v>43</v>
      </c>
      <c r="H11" s="19">
        <v>300</v>
      </c>
      <c r="I11" s="37">
        <f>H11/H4</f>
        <v>0.2435064935064935</v>
      </c>
      <c r="J11" s="27">
        <v>191789748</v>
      </c>
      <c r="K11" s="38">
        <f>J11/J4</f>
        <v>0.20915807860638991</v>
      </c>
    </row>
    <row r="12" spans="1:19" ht="15" thickBot="1" x14ac:dyDescent="0.35">
      <c r="A12" s="40" t="s">
        <v>19</v>
      </c>
      <c r="B12" s="41">
        <v>2344</v>
      </c>
      <c r="C12" s="43">
        <f>B12/B4</f>
        <v>0.31684238983509055</v>
      </c>
      <c r="D12" s="42">
        <v>591991057</v>
      </c>
      <c r="E12" s="43">
        <f>D12/D4</f>
        <v>0.15892063764313794</v>
      </c>
      <c r="F12" s="44" t="s">
        <v>54</v>
      </c>
      <c r="G12" s="45" t="s">
        <v>55</v>
      </c>
      <c r="H12" s="48">
        <v>246</v>
      </c>
      <c r="I12" s="43">
        <f>H12/H4</f>
        <v>0.19967532467532467</v>
      </c>
      <c r="J12" s="44">
        <v>120278758</v>
      </c>
      <c r="K12" s="49">
        <f>J12/J4</f>
        <v>0.13117110889807806</v>
      </c>
    </row>
    <row r="13" spans="1:19" x14ac:dyDescent="0.3">
      <c r="C13" s="46"/>
      <c r="I13" s="46"/>
    </row>
    <row r="15" spans="1:19" x14ac:dyDescent="0.3">
      <c r="B15" s="46"/>
      <c r="E15" s="17"/>
    </row>
  </sheetData>
  <sortState ref="A5:AI19">
    <sortCondition descending="1" ref="E5:E19"/>
  </sortState>
  <mergeCells count="2">
    <mergeCell ref="B1:G1"/>
    <mergeCell ref="H1:K1"/>
  </mergeCells>
  <pageMargins left="0.31496062992125984" right="0.31496062992125984" top="0.74803149606299213" bottom="0.74803149606299213" header="0.31496062992125984" footer="0.31496062992125984"/>
  <pageSetup paperSize="9"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E11" sqref="E11"/>
    </sheetView>
  </sheetViews>
  <sheetFormatPr defaultRowHeight="14.4" x14ac:dyDescent="0.3"/>
  <cols>
    <col min="1" max="1" width="23.44140625" bestFit="1" customWidth="1"/>
    <col min="3" max="3" width="7.6640625" bestFit="1" customWidth="1"/>
    <col min="5" max="5" width="7.6640625" bestFit="1" customWidth="1"/>
    <col min="6" max="6" width="11.33203125" bestFit="1" customWidth="1"/>
    <col min="7" max="7" width="15.21875" bestFit="1" customWidth="1"/>
    <col min="9" max="9" width="10.77734375" customWidth="1"/>
    <col min="10" max="10" width="8.6640625" bestFit="1" customWidth="1"/>
  </cols>
  <sheetData>
    <row r="1" spans="1:10" ht="40.799999999999997" x14ac:dyDescent="0.3">
      <c r="A1" s="5" t="s">
        <v>0</v>
      </c>
      <c r="B1" s="5" t="s">
        <v>10</v>
      </c>
      <c r="C1" s="6" t="s">
        <v>4</v>
      </c>
      <c r="D1" s="6" t="s">
        <v>5</v>
      </c>
      <c r="E1" s="6" t="s">
        <v>4</v>
      </c>
      <c r="F1" s="5" t="s">
        <v>2</v>
      </c>
      <c r="G1" s="5" t="s">
        <v>3</v>
      </c>
      <c r="H1" s="5" t="s">
        <v>8</v>
      </c>
      <c r="I1" s="5" t="s">
        <v>9</v>
      </c>
      <c r="J1" s="5" t="s">
        <v>6</v>
      </c>
    </row>
    <row r="2" spans="1:10" x14ac:dyDescent="0.3">
      <c r="A2" s="7"/>
      <c r="B2" s="8"/>
      <c r="C2" s="9"/>
      <c r="D2" s="9"/>
      <c r="E2" s="9"/>
      <c r="F2" s="8"/>
      <c r="G2" s="8"/>
      <c r="H2" s="8"/>
      <c r="I2" s="8"/>
      <c r="J2" s="8"/>
    </row>
    <row r="3" spans="1:10" x14ac:dyDescent="0.3">
      <c r="A3" s="7" t="s">
        <v>7</v>
      </c>
      <c r="B3" s="7">
        <v>1232</v>
      </c>
      <c r="C3" s="10" t="s">
        <v>1</v>
      </c>
      <c r="D3" s="11">
        <v>916960747</v>
      </c>
      <c r="E3" s="10" t="s">
        <v>1</v>
      </c>
      <c r="F3" s="10" t="s">
        <v>11</v>
      </c>
      <c r="G3" s="10" t="s">
        <v>12</v>
      </c>
      <c r="H3" s="10">
        <f>D3/3</f>
        <v>305653582.33333331</v>
      </c>
      <c r="I3" s="12">
        <v>200570197.42857143</v>
      </c>
      <c r="J3" s="13">
        <f>(H3-I3)/I3</f>
        <v>0.52392322614223363</v>
      </c>
    </row>
    <row r="4" spans="1:10" x14ac:dyDescent="0.3">
      <c r="A4" s="7"/>
      <c r="B4" s="7"/>
      <c r="C4" s="14"/>
      <c r="D4" s="10"/>
      <c r="E4" s="14"/>
      <c r="F4" s="7"/>
      <c r="G4" s="7"/>
      <c r="H4" s="10"/>
      <c r="I4" s="7"/>
      <c r="J4" s="13"/>
    </row>
    <row r="5" spans="1:10" x14ac:dyDescent="0.3">
      <c r="A5" s="15" t="s">
        <v>13</v>
      </c>
      <c r="B5" s="7">
        <v>188</v>
      </c>
      <c r="C5" s="14">
        <f>B5/B3</f>
        <v>0.15259740259740259</v>
      </c>
      <c r="D5" s="10">
        <v>63663023</v>
      </c>
      <c r="E5" s="14">
        <f>(D5/D3)</f>
        <v>6.9428296912692158E-2</v>
      </c>
      <c r="F5" s="7" t="s">
        <v>20</v>
      </c>
      <c r="G5" s="7" t="s">
        <v>21</v>
      </c>
      <c r="H5" s="10">
        <f t="shared" ref="H5:H11" si="0">D5/3</f>
        <v>21221007.666666668</v>
      </c>
      <c r="I5" s="16">
        <v>14469558.142857144</v>
      </c>
      <c r="J5" s="13">
        <f t="shared" ref="J5:J11" si="1">(H5-I5)/I5</f>
        <v>0.46659679978841362</v>
      </c>
    </row>
    <row r="6" spans="1:10" x14ac:dyDescent="0.3">
      <c r="A6" s="15" t="s">
        <v>15</v>
      </c>
      <c r="B6" s="7">
        <v>56</v>
      </c>
      <c r="C6" s="14">
        <f>B6/B3</f>
        <v>4.5454545454545456E-2</v>
      </c>
      <c r="D6" s="10">
        <v>60905742</v>
      </c>
      <c r="E6" s="14">
        <f>(D6/D3)</f>
        <v>6.6421318687047357E-2</v>
      </c>
      <c r="F6" s="7" t="s">
        <v>22</v>
      </c>
      <c r="G6" s="7" t="s">
        <v>23</v>
      </c>
      <c r="H6" s="10">
        <f t="shared" si="0"/>
        <v>20301914</v>
      </c>
      <c r="I6" s="16">
        <v>17216568.357142858</v>
      </c>
      <c r="J6" s="13">
        <f t="shared" si="1"/>
        <v>0.17920793382596972</v>
      </c>
    </row>
    <row r="7" spans="1:10" x14ac:dyDescent="0.3">
      <c r="A7" s="15" t="s">
        <v>16</v>
      </c>
      <c r="B7" s="7">
        <v>99</v>
      </c>
      <c r="C7" s="14">
        <f>B7/B3</f>
        <v>8.0357142857142863E-2</v>
      </c>
      <c r="D7" s="10">
        <v>198206019</v>
      </c>
      <c r="E7" s="14">
        <f>(D7/D3)</f>
        <v>0.21615540212431797</v>
      </c>
      <c r="F7" s="7" t="s">
        <v>24</v>
      </c>
      <c r="G7" s="7" t="s">
        <v>25</v>
      </c>
      <c r="H7" s="10">
        <f t="shared" si="0"/>
        <v>66068673</v>
      </c>
      <c r="I7" s="16">
        <v>20036399.928571429</v>
      </c>
      <c r="J7" s="13">
        <f t="shared" si="1"/>
        <v>2.2974323349269765</v>
      </c>
    </row>
    <row r="8" spans="1:10" x14ac:dyDescent="0.3">
      <c r="A8" s="15" t="s">
        <v>17</v>
      </c>
      <c r="B8" s="7">
        <v>253</v>
      </c>
      <c r="C8" s="14">
        <f>B8/B3</f>
        <v>0.20535714285714285</v>
      </c>
      <c r="D8" s="10">
        <v>201267863</v>
      </c>
      <c r="E8" s="14">
        <f>(D8/D3)</f>
        <v>0.21949452433867378</v>
      </c>
      <c r="F8" s="7" t="s">
        <v>26</v>
      </c>
      <c r="G8" s="7" t="s">
        <v>27</v>
      </c>
      <c r="H8" s="10">
        <f t="shared" si="0"/>
        <v>67089287.666666664</v>
      </c>
      <c r="I8" s="16">
        <v>51685903.642857142</v>
      </c>
      <c r="J8" s="13">
        <f t="shared" si="1"/>
        <v>0.29801905235603304</v>
      </c>
    </row>
    <row r="9" spans="1:10" x14ac:dyDescent="0.3">
      <c r="A9" s="15" t="s">
        <v>18</v>
      </c>
      <c r="B9" s="7">
        <v>90</v>
      </c>
      <c r="C9" s="14">
        <f>B9/B3</f>
        <v>7.3051948051948049E-2</v>
      </c>
      <c r="D9" s="10">
        <v>80849594</v>
      </c>
      <c r="E9" s="14">
        <f>(D9/D3)</f>
        <v>8.8171270432800763E-2</v>
      </c>
      <c r="F9" s="7" t="s">
        <v>28</v>
      </c>
      <c r="G9" s="7" t="s">
        <v>29</v>
      </c>
      <c r="H9" s="10">
        <f t="shared" si="0"/>
        <v>26949864.666666668</v>
      </c>
      <c r="I9" s="16">
        <v>10391153.214285715</v>
      </c>
      <c r="J9" s="13">
        <f t="shared" si="1"/>
        <v>1.5935393416792378</v>
      </c>
    </row>
    <row r="10" spans="1:10" x14ac:dyDescent="0.3">
      <c r="A10" s="7" t="s">
        <v>14</v>
      </c>
      <c r="B10" s="7">
        <v>300</v>
      </c>
      <c r="C10" s="14">
        <f>B10/B3</f>
        <v>0.2435064935064935</v>
      </c>
      <c r="D10" s="10">
        <v>191789748</v>
      </c>
      <c r="E10" s="14">
        <f>(D10/D3)</f>
        <v>0.20915807860638991</v>
      </c>
      <c r="F10" s="7" t="s">
        <v>30</v>
      </c>
      <c r="G10" s="7" t="s">
        <v>31</v>
      </c>
      <c r="H10" s="10">
        <f t="shared" si="0"/>
        <v>63929916</v>
      </c>
      <c r="I10" s="16">
        <v>53076878.357142858</v>
      </c>
      <c r="J10" s="13">
        <f t="shared" si="1"/>
        <v>0.20447769308943517</v>
      </c>
    </row>
    <row r="11" spans="1:10" x14ac:dyDescent="0.3">
      <c r="A11" s="15" t="s">
        <v>19</v>
      </c>
      <c r="B11" s="7">
        <v>246</v>
      </c>
      <c r="C11" s="14">
        <f>B11/B3</f>
        <v>0.19967532467532467</v>
      </c>
      <c r="D11" s="10">
        <v>120278758</v>
      </c>
      <c r="E11" s="14">
        <f>(D11/D3)</f>
        <v>0.13117110889807806</v>
      </c>
      <c r="F11" s="7" t="s">
        <v>32</v>
      </c>
      <c r="G11" s="7" t="s">
        <v>33</v>
      </c>
      <c r="H11" s="10">
        <f t="shared" si="0"/>
        <v>40092919.333333336</v>
      </c>
      <c r="I11" s="16">
        <v>33693735.785714284</v>
      </c>
      <c r="J11" s="13">
        <f t="shared" si="1"/>
        <v>0.18992205519496669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1997-2013</vt:lpstr>
      <vt:lpstr>2011-2013 data</vt:lpstr>
    </vt:vector>
  </TitlesOfParts>
  <Company>UCL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G Head</dc:creator>
  <cp:lastModifiedBy>Michael Head</cp:lastModifiedBy>
  <cp:lastPrinted>2015-07-01T16:57:04Z</cp:lastPrinted>
  <dcterms:created xsi:type="dcterms:W3CDTF">2013-06-13T14:34:00Z</dcterms:created>
  <dcterms:modified xsi:type="dcterms:W3CDTF">2015-09-16T17:03:49Z</dcterms:modified>
</cp:coreProperties>
</file>